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lbrown2\Downloads\"/>
    </mc:Choice>
  </mc:AlternateContent>
  <bookViews>
    <workbookView xWindow="0" yWindow="0" windowWidth="28800" windowHeight="11988" tabRatio="689" activeTab="2"/>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 name="Loan Review Instructions" sheetId="6" r:id="rId8"/>
    <sheet name="What's Next" sheetId="13" r:id="rId9"/>
    <sheet name="Sheet1" sheetId="14" r:id="rId10"/>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6" i="5" l="1"/>
  <c r="C16" i="5"/>
  <c r="F17" i="3"/>
  <c r="F17" i="2"/>
  <c r="F16" i="1"/>
  <c r="F19" i="5"/>
  <c r="B6" i="4"/>
  <c r="B6" i="3"/>
  <c r="B6" i="2"/>
  <c r="F18" i="4"/>
  <c r="F18" i="5"/>
  <c r="F20" i="5" s="1"/>
  <c r="D7" i="2" l="1"/>
  <c r="F7" i="2" s="1"/>
  <c r="F11" i="2" s="1"/>
  <c r="F19" i="2" s="1"/>
  <c r="D7" i="3"/>
  <c r="F7" i="3" s="1"/>
  <c r="F11" i="3" s="1"/>
  <c r="F19" i="3" s="1"/>
  <c r="D7" i="1"/>
  <c r="F7" i="1" s="1"/>
  <c r="F10" i="1" s="1"/>
  <c r="F18" i="1" s="1"/>
  <c r="D7" i="4"/>
  <c r="F7" i="4" s="1"/>
  <c r="F12" i="4" s="1"/>
  <c r="F20" i="4" s="1"/>
  <c r="F21" i="3" l="1"/>
  <c r="F27" i="3"/>
  <c r="F22" i="4"/>
  <c r="F28" i="4"/>
  <c r="F26" i="1"/>
  <c r="F20" i="1"/>
  <c r="F21" i="2"/>
  <c r="F27" i="2"/>
  <c r="F21" i="1" l="1"/>
  <c r="F22" i="1"/>
  <c r="F22" i="2"/>
  <c r="F23" i="2"/>
  <c r="F24" i="4"/>
  <c r="F23" i="4"/>
  <c r="F22" i="3"/>
  <c r="F23" i="3" s="1"/>
</calcChain>
</file>

<file path=xl/sharedStrings.xml><?xml version="1.0" encoding="utf-8"?>
<sst xmlns="http://schemas.openxmlformats.org/spreadsheetml/2006/main" count="291" uniqueCount="192">
  <si>
    <t>One-time expenses</t>
  </si>
  <si>
    <t>x 10 months</t>
  </si>
  <si>
    <t>x 11 months</t>
  </si>
  <si>
    <t>x 12 months</t>
  </si>
  <si>
    <t>Remaining Need</t>
  </si>
  <si>
    <t>Monthly budget (Jul - Jun)</t>
  </si>
  <si>
    <t>Dining out</t>
  </si>
  <si>
    <t>Clothes</t>
  </si>
  <si>
    <t>Total Variable Expenses</t>
  </si>
  <si>
    <t>Total Fixed Expenses</t>
  </si>
  <si>
    <t>Total Monthly Expenses</t>
  </si>
  <si>
    <t>Utilities</t>
  </si>
  <si>
    <t>Estimated Expenses</t>
  </si>
  <si>
    <t>Estimated Support</t>
  </si>
  <si>
    <t>Total Estimated Expenses</t>
  </si>
  <si>
    <t>Total Estimated Support</t>
  </si>
  <si>
    <t>Logging in to view your NSLDS loan data:</t>
  </si>
  <si>
    <t>To transfer your loan information to the AAMC MedLoans Organizer &amp; Calculator:</t>
  </si>
  <si>
    <t>*While logged into NSLDS, review your individual federal student loans by clicking on the number associated with each loan. This will provide you with access to the contact information for your loan servicer.</t>
  </si>
  <si>
    <t>**It is advised that you print a copy of your loan detail screen for your records and keep it safe and accessible.</t>
  </si>
  <si>
    <t xml:space="preserve"> =  Recommended Amount</t>
  </si>
  <si>
    <t>Please follow the steps below to access NSLDS to view your loan disbursements, history, balances and status.</t>
  </si>
  <si>
    <r>
      <t>2.</t>
    </r>
    <r>
      <rPr>
        <sz val="7"/>
        <color theme="1"/>
        <rFont val="Times New Roman"/>
        <family val="1"/>
      </rPr>
      <t xml:space="preserve">       </t>
    </r>
    <r>
      <rPr>
        <sz val="11"/>
        <color rgb="FF000000"/>
        <rFont val="Times New Roman"/>
        <family val="1"/>
      </rPr>
      <t>Login using your FSA ID, username and password</t>
    </r>
  </si>
  <si>
    <r>
      <t>3.</t>
    </r>
    <r>
      <rPr>
        <sz val="7"/>
        <color theme="1"/>
        <rFont val="Times New Roman"/>
        <family val="1"/>
      </rPr>
      <t xml:space="preserve">       </t>
    </r>
    <r>
      <rPr>
        <sz val="11"/>
        <color rgb="FF000000"/>
        <rFont val="Times New Roman"/>
        <family val="1"/>
      </rPr>
      <t>Select  “My Student Data Download”</t>
    </r>
  </si>
  <si>
    <r>
      <t>4.</t>
    </r>
    <r>
      <rPr>
        <sz val="7"/>
        <color theme="1"/>
        <rFont val="Times New Roman"/>
        <family val="1"/>
      </rPr>
      <t xml:space="preserve">       </t>
    </r>
    <r>
      <rPr>
        <sz val="11"/>
        <color rgb="FF000000"/>
        <rFont val="Times New Roman"/>
        <family val="1"/>
      </rPr>
      <t>Click on “Confirm”*</t>
    </r>
  </si>
  <si>
    <r>
      <t>5.</t>
    </r>
    <r>
      <rPr>
        <sz val="7"/>
        <color theme="1"/>
        <rFont val="Times New Roman"/>
        <family val="1"/>
      </rPr>
      <t xml:space="preserve">       </t>
    </r>
    <r>
      <rPr>
        <sz val="11"/>
        <color rgb="FF000000"/>
        <rFont val="Times New Roman"/>
        <family val="1"/>
      </rPr>
      <t>Save the .txt file to your computer</t>
    </r>
  </si>
  <si>
    <r>
      <t>2.</t>
    </r>
    <r>
      <rPr>
        <sz val="7"/>
        <color theme="1"/>
        <rFont val="Times New Roman"/>
        <family val="1"/>
      </rPr>
      <t xml:space="preserve">       </t>
    </r>
    <r>
      <rPr>
        <sz val="11"/>
        <color theme="1"/>
        <rFont val="Times New Roman"/>
        <family val="1"/>
      </rPr>
      <t>Login using your AAMC (AMCAS) username and password</t>
    </r>
  </si>
  <si>
    <r>
      <t>3.</t>
    </r>
    <r>
      <rPr>
        <sz val="7"/>
        <color theme="1"/>
        <rFont val="Times New Roman"/>
        <family val="1"/>
      </rPr>
      <t xml:space="preserve">       </t>
    </r>
    <r>
      <rPr>
        <sz val="11"/>
        <color theme="1"/>
        <rFont val="Times New Roman"/>
        <family val="1"/>
      </rPr>
      <t>Click “Get Started Now”</t>
    </r>
  </si>
  <si>
    <r>
      <t>5.</t>
    </r>
    <r>
      <rPr>
        <sz val="7"/>
        <color theme="1"/>
        <rFont val="Times New Roman"/>
        <family val="1"/>
      </rPr>
      <t xml:space="preserve">       </t>
    </r>
    <r>
      <rPr>
        <sz val="11"/>
        <color theme="1"/>
        <rFont val="Times New Roman"/>
        <family val="1"/>
      </rPr>
      <t>Select the .txt file and click “Upload”</t>
    </r>
  </si>
  <si>
    <r>
      <t>6.</t>
    </r>
    <r>
      <rPr>
        <sz val="7"/>
        <color theme="1"/>
        <rFont val="Times New Roman"/>
        <family val="1"/>
      </rPr>
      <t xml:space="preserve">       </t>
    </r>
    <r>
      <rPr>
        <sz val="11"/>
        <color theme="1"/>
        <rFont val="Times New Roman"/>
        <family val="1"/>
      </rPr>
      <t>If applicable, add private loan information</t>
    </r>
  </si>
  <si>
    <r>
      <t>8.</t>
    </r>
    <r>
      <rPr>
        <sz val="7"/>
        <color theme="1"/>
        <rFont val="Times New Roman"/>
        <family val="1"/>
      </rPr>
      <t xml:space="preserve">       </t>
    </r>
    <r>
      <rPr>
        <sz val="11"/>
        <color theme="1"/>
        <rFont val="Times New Roman"/>
        <family val="1"/>
      </rPr>
      <t>Click “MedLoans Calculator” and enter the calculator values, use best estimates</t>
    </r>
  </si>
  <si>
    <r>
      <t>9.</t>
    </r>
    <r>
      <rPr>
        <sz val="7"/>
        <color theme="1"/>
        <rFont val="Times New Roman"/>
        <family val="1"/>
      </rPr>
      <t xml:space="preserve">       </t>
    </r>
    <r>
      <rPr>
        <sz val="11"/>
        <color theme="1"/>
        <rFont val="Times New Roman"/>
        <family val="1"/>
      </rPr>
      <t>Click “Submit” and review the Repayment Options information</t>
    </r>
  </si>
  <si>
    <r>
      <t xml:space="preserve">* Do </t>
    </r>
    <r>
      <rPr>
        <b/>
        <sz val="11"/>
        <rFont val="Times New Roman"/>
        <family val="1"/>
      </rPr>
      <t>not</t>
    </r>
    <r>
      <rPr>
        <sz val="11"/>
        <rFont val="Times New Roman"/>
        <family val="1"/>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</si>
  <si>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t>AAMC Budgeting Basics</t>
  </si>
  <si>
    <t>AAMC Budgeting Ideas and Tips</t>
  </si>
  <si>
    <t>One-time expenses (i.e. moving expenses)</t>
  </si>
  <si>
    <t>Rent/Mortgage</t>
  </si>
  <si>
    <t>Other ____________________</t>
  </si>
  <si>
    <t>Other ______________________</t>
  </si>
  <si>
    <t>Groceries/Household supplies</t>
  </si>
  <si>
    <t>Laundry/Dry cleaning</t>
  </si>
  <si>
    <t>Gas/Oil/Auto maintenance</t>
  </si>
  <si>
    <t>Health/Beauty/Haircuts</t>
  </si>
  <si>
    <t>Medical/Dental/Eye care</t>
  </si>
  <si>
    <t>Hobbies/Recreation</t>
  </si>
  <si>
    <t xml:space="preserve"> =  Required Amount</t>
  </si>
  <si>
    <t>Select the appropriate year (M1, M2, etc.) tab</t>
  </si>
  <si>
    <r>
      <rPr>
        <sz val="11"/>
        <color theme="10"/>
        <rFont val="Times New Roman"/>
        <family val="1"/>
      </rPr>
      <t xml:space="preserve">  </t>
    </r>
    <r>
      <rPr>
        <sz val="11"/>
        <rFont val="Times New Roman"/>
        <family val="1"/>
      </rPr>
      <t>1.    Go to</t>
    </r>
    <r>
      <rPr>
        <u/>
        <sz val="11"/>
        <color theme="10"/>
        <rFont val="Times New Roman"/>
        <family val="1"/>
      </rPr>
      <t xml:space="preserve"> </t>
    </r>
    <r>
      <rPr>
        <u/>
        <sz val="11"/>
        <color rgb="FF0000FF"/>
        <rFont val="Times New Roman"/>
        <family val="1"/>
      </rPr>
      <t>www.nslds.ed.gov</t>
    </r>
  </si>
  <si>
    <t>Fixed Monthly Expenses</t>
  </si>
  <si>
    <t>Variable Monthly Expenses</t>
  </si>
  <si>
    <t xml:space="preserve"> = Required Amount</t>
  </si>
  <si>
    <t>Cellular phone</t>
  </si>
  <si>
    <t>Auto insurance</t>
  </si>
  <si>
    <t>Savings and other resources (529s, MESP, MET, Americorps, etc.)</t>
  </si>
  <si>
    <t>Complete the Expense Planner tab</t>
  </si>
  <si>
    <t xml:space="preserve"> = Transferred to Loan Planner</t>
  </si>
  <si>
    <t>Entrance Counseling</t>
  </si>
  <si>
    <t>Master Promissory Note (MPN)</t>
  </si>
  <si>
    <t xml:space="preserve">Student Loan Review </t>
  </si>
  <si>
    <t>Helpful Resources</t>
  </si>
  <si>
    <t>General Information</t>
  </si>
  <si>
    <t>Interest Rates and Fees</t>
  </si>
  <si>
    <t>Federal Direct (Unsubsidized) Loan Overview</t>
  </si>
  <si>
    <t>Federal PLUS Loan Overview</t>
  </si>
  <si>
    <t>Federal Loan Information</t>
  </si>
  <si>
    <t>Budgeting Resources</t>
  </si>
  <si>
    <t>USMLE Fees</t>
  </si>
  <si>
    <t>USMLE Step Exam Fees</t>
  </si>
  <si>
    <t>Student Loan Repayment</t>
  </si>
  <si>
    <t>AAMC Cost of Applying for Medical Residency</t>
  </si>
  <si>
    <t>National Student Loan Data System</t>
  </si>
  <si>
    <t>Federal Loan Repayment Overview</t>
  </si>
  <si>
    <t>AAMC Education Debt Manager</t>
  </si>
  <si>
    <t>Login to www.studentloans.gov</t>
  </si>
  <si>
    <t>www.studentloans.gov</t>
  </si>
  <si>
    <t>Under 'Loan Amount Requested', select 'I would like to specify a loan amount' radio button</t>
  </si>
  <si>
    <t>Complete the remaining steps and submit the application</t>
  </si>
  <si>
    <t>using your FSA ID and Password</t>
  </si>
  <si>
    <r>
      <rPr>
        <sz val="11"/>
        <rFont val="Times New Roman"/>
        <family val="1"/>
      </rPr>
      <t>1.   Go to</t>
    </r>
    <r>
      <rPr>
        <u/>
        <sz val="11"/>
        <color rgb="FF0000FF"/>
        <rFont val="Times New Roman"/>
        <family val="1"/>
      </rPr>
      <t xml:space="preserve"> www.aamc.org/medloans</t>
    </r>
  </si>
  <si>
    <r>
      <rPr>
        <sz val="11"/>
        <rFont val="Times New Roman"/>
        <family val="1"/>
      </rPr>
      <t xml:space="preserve">4.   Click “Import NSLD” (Email Denine Hales, AAMC Administrative Specialist,  at </t>
    </r>
    <r>
      <rPr>
        <u/>
        <sz val="11"/>
        <color rgb="FF0000FF"/>
        <rFont val="Times New Roman"/>
        <family val="1"/>
      </rPr>
      <t>dhales@aamc.org</t>
    </r>
    <r>
      <rPr>
        <u/>
        <sz val="11"/>
        <color theme="10"/>
        <rFont val="Times New Roman"/>
        <family val="1"/>
      </rPr>
      <t xml:space="preserve"> </t>
    </r>
  </si>
  <si>
    <r>
      <t xml:space="preserve">  </t>
    </r>
    <r>
      <rPr>
        <sz val="11"/>
        <rFont val="Times New Roman"/>
        <family val="1"/>
      </rPr>
      <t>for assistance if you are unable to use the import option)</t>
    </r>
  </si>
  <si>
    <t>Select appropriate year tab below.</t>
  </si>
  <si>
    <t>Enroll in direct deposit through</t>
  </si>
  <si>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</si>
  <si>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you have not already done so</t>
  </si>
  <si>
    <t>Instructions for Accessing the National Student Loan Data System (NSLDS) &amp; MedLoans Organizer and Calculator (MLOC)</t>
  </si>
  <si>
    <t>Utility Bill Budget Plans</t>
  </si>
  <si>
    <t>* Utility Averages</t>
  </si>
  <si>
    <t xml:space="preserve"> =  Transferred from Expense Planner</t>
  </si>
  <si>
    <t xml:space="preserve"> = Transferred from Expense Planner</t>
  </si>
  <si>
    <t xml:space="preserve"> = Recommended Amount</t>
  </si>
  <si>
    <t>M1</t>
  </si>
  <si>
    <t>M2</t>
  </si>
  <si>
    <t>M3</t>
  </si>
  <si>
    <t>M4</t>
  </si>
  <si>
    <t>Payment Plan Enrollment Opens</t>
  </si>
  <si>
    <t>July 17</t>
  </si>
  <si>
    <t xml:space="preserve">Earliest Possible Disbursement </t>
  </si>
  <si>
    <t>Refund Direct Deposited</t>
  </si>
  <si>
    <t>3-5 Business Days After Disbursement</t>
  </si>
  <si>
    <t xml:space="preserve">Classes Begin </t>
  </si>
  <si>
    <t>Payment Due / Plan Enrollment Closes</t>
  </si>
  <si>
    <t>Deadline to Return Loans</t>
  </si>
  <si>
    <t>Where To Go</t>
  </si>
  <si>
    <t>Financial Aid Status and Direct Deposit</t>
  </si>
  <si>
    <t>Payment and Payment Plans</t>
  </si>
  <si>
    <t>Residency Application, Interview and Match</t>
  </si>
  <si>
    <r>
      <t xml:space="preserve">All First-time Unsubsidized Borrowers </t>
    </r>
    <r>
      <rPr>
        <b/>
        <u/>
        <sz val="14"/>
        <color theme="1"/>
        <rFont val="Times New Roman"/>
        <family val="1"/>
      </rPr>
      <t>MUST</t>
    </r>
    <r>
      <rPr>
        <b/>
        <sz val="14"/>
        <color theme="1"/>
        <rFont val="Times New Roman"/>
        <family val="1"/>
      </rPr>
      <t xml:space="preserve"> Also Complete: </t>
    </r>
  </si>
  <si>
    <t>Fill in the Required Amounts in the Loan Planner tab</t>
  </si>
  <si>
    <t>Instructions for applying for a Graduate PLUS Loan.</t>
  </si>
  <si>
    <t xml:space="preserve">         Water (Avg. $25)*</t>
  </si>
  <si>
    <t xml:space="preserve">         Electric (Avg. $51)*</t>
  </si>
  <si>
    <t xml:space="preserve">         Gas (Avg. $25)*</t>
  </si>
  <si>
    <t xml:space="preserve">         Internet (Avg. $35)*</t>
  </si>
  <si>
    <t>Renters/Homeowners Insurance</t>
  </si>
  <si>
    <t xml:space="preserve">Select 'Apply for a Direct PLUS Loan' </t>
  </si>
  <si>
    <t>Only apply for Graduate PLUS Loan if needed. (Recommended will be populated in Loan Planner)</t>
  </si>
  <si>
    <t>Under 'Direct PLUS Loan Application for Graduate/Professional Students,' select 'Start'</t>
  </si>
  <si>
    <t>Type in the Recommended Graduate PLUS Loan amount from the Loan Planner</t>
  </si>
  <si>
    <t>Graduate PLUS Application Instructions</t>
  </si>
  <si>
    <r>
      <rPr>
        <b/>
        <u/>
        <sz val="14"/>
        <color theme="1"/>
        <rFont val="Times New Roman"/>
        <family val="1"/>
      </rPr>
      <t>Always</t>
    </r>
    <r>
      <rPr>
        <sz val="14"/>
        <color theme="1"/>
        <rFont val="Times New Roman"/>
        <family val="1"/>
      </rPr>
      <t xml:space="preserve"> review award status prior to accepting, applying for or revising loans at</t>
    </r>
  </si>
  <si>
    <t>Complete the PLUS Master Promissory Note (MPN) if prompted to do so</t>
  </si>
  <si>
    <r>
      <t xml:space="preserve">All First-time Unsubsidized Borrowers </t>
    </r>
    <r>
      <rPr>
        <b/>
        <u/>
        <sz val="12"/>
        <color theme="1"/>
        <rFont val="Times New Roman"/>
        <family val="1"/>
      </rPr>
      <t>MUST</t>
    </r>
    <r>
      <rPr>
        <b/>
        <sz val="12"/>
        <color theme="1"/>
        <rFont val="Times New Roman"/>
        <family val="1"/>
      </rPr>
      <t xml:space="preserve"> Also Complete: </t>
    </r>
  </si>
  <si>
    <r>
      <t xml:space="preserve">All Returning Borrowers </t>
    </r>
    <r>
      <rPr>
        <b/>
        <u/>
        <sz val="12"/>
        <color theme="1"/>
        <rFont val="Times New Roman"/>
        <family val="1"/>
      </rPr>
      <t>Are STRONGLY Advised</t>
    </r>
    <r>
      <rPr>
        <b/>
        <sz val="12"/>
        <color theme="1"/>
        <rFont val="Times New Roman"/>
        <family val="1"/>
      </rPr>
      <t xml:space="preserve"> to Annually Complete:</t>
    </r>
  </si>
  <si>
    <t>January 2</t>
  </si>
  <si>
    <t>Accept an Unsubsidized Loan and, if needed, apply for a Graduate PLUS Loan as directed</t>
  </si>
  <si>
    <t>2018-2019 Loan Planner Instructions</t>
  </si>
  <si>
    <r>
      <rPr>
        <b/>
        <sz val="11"/>
        <color theme="1"/>
        <rFont val="Times New Roman"/>
        <family val="1"/>
      </rPr>
      <t>IMPORTANT INFORMATION:</t>
    </r>
    <r>
      <rPr>
        <sz val="11"/>
        <color theme="1"/>
        <rFont val="Times New Roman"/>
        <family val="1"/>
      </rPr>
      <t xml:space="preserve"> This Student Loan Planner file is </t>
    </r>
    <r>
      <rPr>
        <b/>
        <sz val="11"/>
        <color theme="1"/>
        <rFont val="Times New Roman"/>
        <family val="1"/>
      </rPr>
      <t>only valid for the 2018-2019</t>
    </r>
    <r>
      <rPr>
        <sz val="11"/>
        <color theme="1"/>
        <rFont val="Times New Roman"/>
        <family val="1"/>
      </rPr>
      <t xml:space="preserve"> academic year. A new Planner must be downloaded for </t>
    </r>
    <r>
      <rPr>
        <b/>
        <sz val="11"/>
        <color theme="1"/>
        <rFont val="Times New Roman"/>
        <family val="1"/>
      </rPr>
      <t>each</t>
    </r>
    <r>
      <rPr>
        <sz val="11"/>
        <color theme="1"/>
        <rFont val="Times New Roman"/>
        <family val="1"/>
      </rPr>
      <t xml:space="preserve"> academic year. </t>
    </r>
  </si>
  <si>
    <t>2018-2019 Expense Planner</t>
  </si>
  <si>
    <t>2018-2019 M1 Loan Planner</t>
  </si>
  <si>
    <t xml:space="preserve">Total Recommended Unsubsidized Direct Loan (Including Loan Fees) for 2018-2019 </t>
  </si>
  <si>
    <t>Recommended Graduate PLUS Loan (Including Loan Fees) for 2018-2019</t>
  </si>
  <si>
    <t>2018-2019 M2 Loan Planner</t>
  </si>
  <si>
    <t>USMLE Step 1 Fees ($610 included in Cost of Attendance)</t>
  </si>
  <si>
    <t>Total Recommended Unsubsidized Direct Loan (Including Loan Fees) for 2018-2019</t>
  </si>
  <si>
    <t>Under 'Select and Award Year,' select '2018-2019'</t>
  </si>
  <si>
    <t>Recommended Graduate PLUS Loan (Includingl Loan Fees) for 2018-2019</t>
  </si>
  <si>
    <t>2018-2019 M3 Loan Planner</t>
  </si>
  <si>
    <t>Books and supplies ($200 included in Cost of Attendance)</t>
  </si>
  <si>
    <t>USMLE Step 2 Fees ($1895 included in Cost of Attendance)</t>
  </si>
  <si>
    <t>2018-2019 M4 Loan Planner</t>
  </si>
  <si>
    <t>January 7</t>
  </si>
  <si>
    <r>
      <rPr>
        <b/>
        <sz val="11"/>
        <color theme="1"/>
        <rFont val="Times New Roman"/>
        <family val="1"/>
      </rPr>
      <t xml:space="preserve">FINANCIAL SERVICES CONTACT INFORMATION:   </t>
    </r>
    <r>
      <rPr>
        <sz val="11"/>
        <color theme="1"/>
        <rFont val="Times New Roman"/>
        <family val="1"/>
      </rPr>
      <t xml:space="preserve">                                                               Email: wileyc@mailbox.sc.edu                                                   Phone: 864-455-8204</t>
    </r>
  </si>
  <si>
    <t>SSC</t>
  </si>
  <si>
    <r>
      <t>SSC</t>
    </r>
    <r>
      <rPr>
        <sz val="14"/>
        <rFont val="Times New Roman"/>
        <family val="1"/>
      </rPr>
      <t xml:space="preserve">   if</t>
    </r>
  </si>
  <si>
    <r>
      <rPr>
        <b/>
        <sz val="11"/>
        <color theme="1"/>
        <rFont val="Times New Roman"/>
        <family val="1"/>
      </rPr>
      <t xml:space="preserve">FINANCIAL SERVICES CONTACT INFORMATION:   </t>
    </r>
    <r>
      <rPr>
        <sz val="11"/>
        <color theme="1"/>
        <rFont val="Times New Roman"/>
        <family val="1"/>
      </rPr>
      <t xml:space="preserve">                                                               Email: wileyc@mailbox.sc.edu                                                   Phone:864-455-8204</t>
    </r>
  </si>
  <si>
    <t xml:space="preserve">Please note that these averages are intended to provide a general reference and will vary depending on the size/age of your residence. </t>
  </si>
  <si>
    <r>
      <rPr>
        <sz val="11"/>
        <rFont val="Times New Roman"/>
        <family val="1"/>
      </rPr>
      <t xml:space="preserve">Electric - </t>
    </r>
    <r>
      <rPr>
        <u/>
        <sz val="11"/>
        <color theme="10"/>
        <rFont val="Times New Roman"/>
        <family val="1"/>
      </rPr>
      <t>Duke Energy</t>
    </r>
  </si>
  <si>
    <r>
      <rPr>
        <sz val="12"/>
        <rFont val="Times New Roman"/>
        <family val="1"/>
      </rPr>
      <t>Gas -</t>
    </r>
    <r>
      <rPr>
        <u/>
        <sz val="11"/>
        <color theme="10"/>
        <rFont val="Times New Roman"/>
        <family val="1"/>
      </rPr>
      <t xml:space="preserve"> Piedmont Natural Gas</t>
    </r>
  </si>
  <si>
    <t>2018-2019 Estimated Tuition and Fees</t>
  </si>
  <si>
    <t>Planned Monthly Expenses (July - May)</t>
  </si>
  <si>
    <t>Books, supplies, computer($2,150 included in Cost of Attendance)</t>
  </si>
  <si>
    <r>
      <rPr>
        <sz val="11"/>
        <rFont val="Times New Roman"/>
        <family val="1"/>
      </rPr>
      <t>Awards and scholarships(See Scholarship Letter or</t>
    </r>
    <r>
      <rPr>
        <u/>
        <sz val="11"/>
        <color theme="10"/>
        <rFont val="Times New Roman"/>
        <family val="1"/>
      </rPr>
      <t xml:space="preserve"> my.sc.edu)</t>
    </r>
  </si>
  <si>
    <t>Family/spousal support for tuition, books and supplies(multiply monthly support by 10)</t>
  </si>
  <si>
    <t>Fall 2018 Amount</t>
  </si>
  <si>
    <t>Spring 2019 Amount</t>
  </si>
  <si>
    <t>Log into SSC for additional instructions or required forms.</t>
  </si>
  <si>
    <t xml:space="preserve">For more information on these loans, visit USC's website. </t>
  </si>
  <si>
    <r>
      <t>Log into studentloans.gov</t>
    </r>
    <r>
      <rPr>
        <sz val="11"/>
        <color theme="10"/>
        <rFont val="Times New Roman"/>
        <family val="1"/>
      </rPr>
      <t xml:space="preserve"> </t>
    </r>
    <r>
      <rPr>
        <sz val="11"/>
        <rFont val="Times New Roman"/>
        <family val="1"/>
      </rPr>
      <t>(Application available in May 2018)</t>
    </r>
    <r>
      <rPr>
        <sz val="11"/>
        <color theme="10"/>
        <rFont val="Times New Roman"/>
        <family val="1"/>
      </rPr>
      <t xml:space="preserve"> </t>
    </r>
  </si>
  <si>
    <t>(Will be listed as Unsatisfied Requirements in SSC until completed and system is updated)</t>
  </si>
  <si>
    <t>Monthly budget (July- Jun)</t>
  </si>
  <si>
    <t>Books and supplies ($750 included in Cost of Attendance)</t>
  </si>
  <si>
    <t>Family/spousal support for tuition, books and supplies(multiply monthly support by 11)</t>
  </si>
  <si>
    <t>Family/spousal support for tuition, books and supplies(multiply monthly support by 12)</t>
  </si>
  <si>
    <t>***Graduate PLUS Application is available starting in May 2018***</t>
  </si>
  <si>
    <r>
      <t xml:space="preserve">Always review award status at </t>
    </r>
    <r>
      <rPr>
        <u/>
        <sz val="14"/>
        <color rgb="FF0000FF"/>
        <rFont val="Times New Roman"/>
        <family val="1"/>
      </rPr>
      <t>SSC</t>
    </r>
    <r>
      <rPr>
        <sz val="14"/>
        <color theme="1"/>
        <rFont val="Times New Roman"/>
        <family val="1"/>
      </rPr>
      <t xml:space="preserve"> prior to applying for a Graduate PLUS Loan</t>
    </r>
  </si>
  <si>
    <t>Under 'Loan Period Requested', select '08/2018 - 05/2019'</t>
  </si>
  <si>
    <t xml:space="preserve">Financial Aid strongly recommends that all student loan borrowers complete this review on an annual basis. </t>
  </si>
  <si>
    <r>
      <t>7.</t>
    </r>
    <r>
      <rPr>
        <sz val="7"/>
        <color theme="1"/>
        <rFont val="Times New Roman"/>
        <family val="1"/>
      </rPr>
      <t>      A</t>
    </r>
    <r>
      <rPr>
        <sz val="11"/>
        <color theme="1"/>
        <rFont val="Times New Roman"/>
        <family val="1"/>
      </rPr>
      <t>dd/update projected loan information</t>
    </r>
  </si>
  <si>
    <t>90 Days After Disbursement Notification</t>
  </si>
  <si>
    <t>Fall 2018 Important Dates*</t>
  </si>
  <si>
    <t>Winter 2019 Important Dates*</t>
  </si>
  <si>
    <t>*Approximate Dates</t>
  </si>
  <si>
    <t>July  25</t>
  </si>
  <si>
    <t>July 18</t>
  </si>
  <si>
    <t>July 23</t>
  </si>
  <si>
    <t>May 14</t>
  </si>
  <si>
    <t>August 1</t>
  </si>
  <si>
    <t>December 1</t>
  </si>
  <si>
    <t>January 4</t>
  </si>
  <si>
    <t>January 10</t>
  </si>
  <si>
    <t>SOMG Financial Aid</t>
  </si>
  <si>
    <t>SOMG Cost of Attendance</t>
  </si>
  <si>
    <t>USC Main Campus Financial Aid</t>
  </si>
  <si>
    <t>USC Main Campus Bursar</t>
  </si>
  <si>
    <t>USC Main Campus Registrar</t>
  </si>
  <si>
    <t>AAMC Cost of Residency Interviews</t>
  </si>
  <si>
    <t>&lt;This spreadsheet artfully stolen from Oakland University William Beaumont School of Medicine and repurposed for the USCSOMG&gt;</t>
  </si>
  <si>
    <t>Monthly budget (Jul - May)</t>
  </si>
  <si>
    <t xml:space="preserve">Books and supplies </t>
  </si>
  <si>
    <t>Residency Application ($400 included in Cost of Attendance)</t>
  </si>
  <si>
    <t>Residency Interviews and Away Rotations (~$3000 AAMC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</si>
</sst>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
  </numFmts>
  <fonts count="4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sz val="12"/>
      <color theme="1"/>
      <name val="Calibri"/>
      <family val="2"/>
      <scheme val="minor"/>
    </font>
    <font>
      <sz val="12"/>
      <color indexed="8"/>
      <name val="Calibri"/>
      <family val="2"/>
    </font>
    <font>
      <sz val="11"/>
      <color rgb="FFC00000"/>
      <name val="Calibri"/>
      <family val="2"/>
      <scheme val="minor"/>
    </font>
    <font>
      <sz val="12"/>
      <color rgb="FFC00000"/>
      <name val="Calibri"/>
      <family val="2"/>
    </font>
    <font>
      <sz val="11"/>
      <color rgb="FF003594"/>
      <name val="Calibri"/>
      <family val="2"/>
      <scheme val="minor"/>
    </font>
    <font>
      <sz val="12"/>
      <color theme="1"/>
      <name val="Times New Roman"/>
      <family val="1"/>
    </font>
    <font>
      <b/>
      <sz val="12"/>
      <color theme="1"/>
      <name val="Times New Roman"/>
      <family val="1"/>
    </font>
    <font>
      <sz val="7"/>
      <color theme="1"/>
      <name val="Times New Roman"/>
      <family val="1"/>
    </font>
    <font>
      <b/>
      <sz val="11"/>
      <color rgb="FFFA7D00"/>
      <name val="Calibri"/>
      <family val="2"/>
      <scheme val="minor"/>
    </font>
    <font>
      <b/>
      <sz val="22"/>
      <color theme="1"/>
      <name val="Times New Roman"/>
      <family val="1"/>
    </font>
    <font>
      <sz val="11"/>
      <color theme="1"/>
      <name val="Times New Roman"/>
      <family val="1"/>
    </font>
    <font>
      <b/>
      <sz val="11"/>
      <color theme="1"/>
      <name val="Times New Roman"/>
      <family val="1"/>
    </font>
    <font>
      <u/>
      <sz val="11"/>
      <color theme="10"/>
      <name val="Times New Roman"/>
      <family val="1"/>
    </font>
    <font>
      <sz val="11"/>
      <name val="Times New Roman"/>
      <family val="1"/>
    </font>
    <font>
      <sz val="11"/>
      <color theme="10"/>
      <name val="Times New Roman"/>
      <family val="1"/>
    </font>
    <font>
      <sz val="11"/>
      <color rgb="FF003594"/>
      <name val="Times New Roman"/>
      <family val="1"/>
    </font>
    <font>
      <sz val="11"/>
      <color rgb="FF000000"/>
      <name val="Times New Roman"/>
      <family val="1"/>
    </font>
    <font>
      <sz val="12"/>
      <color indexed="8"/>
      <name val="Times New Roman"/>
      <family val="1"/>
    </font>
    <font>
      <b/>
      <sz val="11"/>
      <name val="Times New Roman"/>
      <family val="1"/>
    </font>
    <font>
      <b/>
      <sz val="11"/>
      <color rgb="FF852146"/>
      <name val="Times New Roman"/>
      <family val="1"/>
    </font>
    <font>
      <u/>
      <sz val="11"/>
      <color rgb="FF0000FF"/>
      <name val="Times New Roman"/>
      <family val="1"/>
    </font>
    <font>
      <sz val="11"/>
      <name val="Calibri"/>
      <family val="2"/>
      <scheme val="minor"/>
    </font>
    <font>
      <b/>
      <sz val="11"/>
      <color indexed="8"/>
      <name val="Times New Roman"/>
      <family val="1"/>
    </font>
    <font>
      <sz val="11"/>
      <color indexed="8"/>
      <name val="Times New Roman"/>
      <family val="1"/>
    </font>
    <font>
      <b/>
      <sz val="14"/>
      <color theme="1"/>
      <name val="Times New Roman"/>
      <family val="1"/>
    </font>
    <font>
      <sz val="14"/>
      <color theme="1"/>
      <name val="Times New Roman"/>
      <family val="1"/>
    </font>
    <font>
      <b/>
      <u/>
      <sz val="14"/>
      <color theme="1"/>
      <name val="Times New Roman"/>
      <family val="1"/>
    </font>
    <font>
      <u/>
      <sz val="14"/>
      <color theme="10"/>
      <name val="Calibri"/>
      <family val="2"/>
      <scheme val="minor"/>
    </font>
    <font>
      <u/>
      <sz val="14"/>
      <color theme="10"/>
      <name val="Times New Roman"/>
      <family val="1"/>
    </font>
    <font>
      <sz val="14"/>
      <name val="Times New Roman"/>
      <family val="1"/>
    </font>
    <font>
      <b/>
      <u/>
      <sz val="12"/>
      <color theme="1"/>
      <name val="Times New Roman"/>
      <family val="1"/>
    </font>
    <font>
      <u/>
      <sz val="12"/>
      <color rgb="FF0000FF"/>
      <name val="Times New Roman"/>
      <family val="1"/>
    </font>
    <font>
      <u/>
      <sz val="12"/>
      <color theme="10"/>
      <name val="Times New Roman"/>
      <family val="1"/>
    </font>
    <font>
      <sz val="12"/>
      <name val="Times New Roman"/>
      <family val="1"/>
    </font>
    <font>
      <u/>
      <sz val="14"/>
      <color rgb="FF0000FF"/>
      <name val="Times New Roman"/>
      <family val="1"/>
    </font>
  </fonts>
  <fills count="10">
    <fill>
      <patternFill patternType="none"/>
    </fill>
    <fill>
      <patternFill patternType="gray125"/>
    </fill>
    <fill>
      <patternFill patternType="solid">
        <fgColor rgb="FF003594"/>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800000"/>
        <bgColor indexed="64"/>
      </patternFill>
    </fill>
  </fills>
  <borders count="5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xf numFmtId="0" fontId="13" fillId="5" borderId="22" applyNumberFormat="0" applyAlignment="0" applyProtection="0"/>
  </cellStyleXfs>
  <cellXfs count="414">
    <xf numFmtId="0" fontId="0" fillId="0" borderId="0" xfId="0"/>
    <xf numFmtId="0" fontId="2" fillId="0" borderId="0" xfId="0" applyFont="1"/>
    <xf numFmtId="0" fontId="0" fillId="0" borderId="0" xfId="0" applyAlignment="1"/>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0" fillId="0" borderId="0" xfId="0" applyBorder="1"/>
    <xf numFmtId="0" fontId="9" fillId="0" borderId="0" xfId="0" applyFont="1" applyFill="1"/>
    <xf numFmtId="0" fontId="0" fillId="0" borderId="0" xfId="0" applyFill="1"/>
    <xf numFmtId="0" fontId="0" fillId="2" borderId="0" xfId="0" applyFill="1"/>
    <xf numFmtId="0" fontId="0" fillId="0" borderId="0" xfId="0" applyAlignment="1">
      <alignment horizontal="left"/>
    </xf>
    <xf numFmtId="0" fontId="11" fillId="0" borderId="14"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44" fontId="15" fillId="4" borderId="1" xfId="1" applyFont="1" applyFill="1" applyBorder="1"/>
    <xf numFmtId="44" fontId="15" fillId="4" borderId="6" xfId="1" applyFont="1" applyFill="1" applyBorder="1"/>
    <xf numFmtId="44" fontId="16" fillId="0" borderId="2" xfId="0" applyNumberFormat="1" applyFont="1" applyFill="1" applyBorder="1" applyAlignment="1">
      <alignment horizontal="left"/>
    </xf>
    <xf numFmtId="0" fontId="15" fillId="0" borderId="0" xfId="0" applyFont="1" applyFill="1" applyBorder="1"/>
    <xf numFmtId="0" fontId="15" fillId="0" borderId="0" xfId="0" applyFont="1" applyBorder="1"/>
    <xf numFmtId="0" fontId="15" fillId="0" borderId="5" xfId="0" applyFont="1" applyBorder="1"/>
    <xf numFmtId="164" fontId="16" fillId="3" borderId="2" xfId="1" applyNumberFormat="1" applyFont="1" applyFill="1" applyBorder="1" applyAlignment="1">
      <alignment horizontal="left"/>
    </xf>
    <xf numFmtId="0" fontId="17" fillId="0" borderId="0" xfId="2" applyFont="1" applyBorder="1"/>
    <xf numFmtId="0" fontId="15" fillId="0" borderId="16" xfId="0" applyFont="1" applyBorder="1" applyAlignment="1">
      <alignment horizontal="left"/>
    </xf>
    <xf numFmtId="0" fontId="15" fillId="0" borderId="15" xfId="0" applyFont="1" applyBorder="1"/>
    <xf numFmtId="0" fontId="15" fillId="0" borderId="17" xfId="0" applyFont="1" applyBorder="1"/>
    <xf numFmtId="0" fontId="17" fillId="0" borderId="5" xfId="2" applyFont="1" applyBorder="1" applyAlignment="1"/>
    <xf numFmtId="0" fontId="15" fillId="0" borderId="0" xfId="0" applyFont="1"/>
    <xf numFmtId="0" fontId="15" fillId="4" borderId="2" xfId="0" applyFont="1" applyFill="1" applyBorder="1"/>
    <xf numFmtId="44" fontId="15" fillId="0" borderId="7" xfId="1" applyFont="1" applyBorder="1"/>
    <xf numFmtId="44" fontId="16" fillId="0" borderId="18" xfId="1" applyFont="1" applyBorder="1"/>
    <xf numFmtId="44" fontId="15" fillId="4" borderId="4" xfId="1" applyFont="1" applyFill="1" applyBorder="1"/>
    <xf numFmtId="44" fontId="16" fillId="0" borderId="2" xfId="0" applyNumberFormat="1" applyFont="1" applyFill="1" applyBorder="1"/>
    <xf numFmtId="0" fontId="15" fillId="3" borderId="2" xfId="0" applyFont="1" applyFill="1" applyBorder="1"/>
    <xf numFmtId="164" fontId="16" fillId="3" borderId="2" xfId="1" applyNumberFormat="1" applyFont="1" applyFill="1" applyBorder="1"/>
    <xf numFmtId="0" fontId="15" fillId="0" borderId="16" xfId="0" applyFont="1" applyBorder="1"/>
    <xf numFmtId="0" fontId="14" fillId="2" borderId="16" xfId="0" applyFont="1" applyFill="1" applyBorder="1" applyAlignment="1">
      <alignment horizontal="center" vertical="center" wrapText="1"/>
    </xf>
    <xf numFmtId="0" fontId="15" fillId="0" borderId="13" xfId="0" applyFont="1" applyBorder="1"/>
    <xf numFmtId="0" fontId="20" fillId="0" borderId="14" xfId="0" applyFont="1" applyFill="1" applyBorder="1"/>
    <xf numFmtId="0" fontId="15" fillId="0" borderId="19" xfId="0" applyFont="1" applyFill="1" applyBorder="1"/>
    <xf numFmtId="0" fontId="20" fillId="0" borderId="0" xfId="0" applyFont="1" applyFill="1" applyBorder="1"/>
    <xf numFmtId="0" fontId="15" fillId="0" borderId="16" xfId="0" applyFont="1" applyFill="1" applyBorder="1"/>
    <xf numFmtId="0" fontId="15" fillId="0" borderId="0" xfId="0" applyFont="1" applyBorder="1" applyAlignment="1">
      <alignment horizontal="left" vertical="center" indent="5"/>
    </xf>
    <xf numFmtId="0" fontId="17" fillId="0" borderId="0" xfId="2" applyFont="1" applyBorder="1" applyAlignment="1">
      <alignment horizontal="left" vertical="center" indent="5"/>
    </xf>
    <xf numFmtId="0" fontId="15" fillId="0" borderId="0" xfId="0" applyFont="1" applyBorder="1" applyAlignment="1">
      <alignment horizontal="left"/>
    </xf>
    <xf numFmtId="0" fontId="16" fillId="0" borderId="0" xfId="0" applyFont="1"/>
    <xf numFmtId="44" fontId="15" fillId="4" borderId="3" xfId="1" applyFont="1" applyFill="1" applyBorder="1"/>
    <xf numFmtId="44" fontId="16" fillId="0" borderId="2" xfId="1" applyFont="1" applyBorder="1"/>
    <xf numFmtId="44" fontId="15" fillId="4" borderId="8" xfId="1" applyFont="1" applyFill="1" applyBorder="1"/>
    <xf numFmtId="44" fontId="16" fillId="0" borderId="2" xfId="0" applyNumberFormat="1" applyFont="1" applyBorder="1"/>
    <xf numFmtId="0" fontId="15" fillId="6" borderId="2" xfId="0" applyFont="1" applyFill="1" applyBorder="1"/>
    <xf numFmtId="0" fontId="0" fillId="6" borderId="2" xfId="0" applyFill="1" applyBorder="1"/>
    <xf numFmtId="44" fontId="15" fillId="0" borderId="20" xfId="1" applyFont="1" applyFill="1" applyBorder="1" applyAlignment="1" applyProtection="1"/>
    <xf numFmtId="44" fontId="15" fillId="0" borderId="7" xfId="1" applyFont="1" applyFill="1" applyBorder="1" applyAlignment="1" applyProtection="1"/>
    <xf numFmtId="44" fontId="15" fillId="4" borderId="1" xfId="1" applyFont="1" applyFill="1" applyBorder="1" applyAlignment="1"/>
    <xf numFmtId="0" fontId="24" fillId="0" borderId="0" xfId="0" applyFont="1"/>
    <xf numFmtId="0" fontId="16" fillId="0" borderId="17" xfId="0" applyFont="1" applyBorder="1"/>
    <xf numFmtId="0" fontId="15" fillId="0" borderId="5" xfId="0" applyFont="1" applyBorder="1" applyAlignment="1"/>
    <xf numFmtId="44" fontId="15" fillId="0" borderId="5" xfId="1" applyFont="1" applyBorder="1"/>
    <xf numFmtId="0" fontId="15" fillId="0" borderId="5" xfId="0" applyFont="1" applyBorder="1" applyAlignment="1">
      <alignment horizontal="center"/>
    </xf>
    <xf numFmtId="0" fontId="16" fillId="0" borderId="17" xfId="0" applyFont="1" applyFill="1" applyBorder="1"/>
    <xf numFmtId="0" fontId="15" fillId="0" borderId="5" xfId="0" applyFont="1" applyFill="1" applyBorder="1" applyAlignment="1"/>
    <xf numFmtId="44" fontId="15" fillId="0" borderId="5" xfId="1" applyFont="1" applyFill="1" applyBorder="1" applyAlignment="1"/>
    <xf numFmtId="44" fontId="16" fillId="0" borderId="27" xfId="1" applyFont="1" applyFill="1" applyBorder="1" applyAlignment="1" applyProtection="1"/>
    <xf numFmtId="44" fontId="15" fillId="4" borderId="3" xfId="1" applyFont="1" applyFill="1" applyBorder="1" applyAlignment="1"/>
    <xf numFmtId="44" fontId="16" fillId="0" borderId="27" xfId="0" applyNumberFormat="1" applyFont="1" applyFill="1" applyBorder="1" applyAlignment="1">
      <alignment horizontal="left"/>
    </xf>
    <xf numFmtId="0" fontId="15" fillId="0" borderId="18" xfId="0" applyFont="1" applyBorder="1" applyAlignment="1">
      <alignment horizontal="center"/>
    </xf>
    <xf numFmtId="44" fontId="16" fillId="0" borderId="18" xfId="0" applyNumberFormat="1" applyFont="1" applyBorder="1"/>
    <xf numFmtId="44" fontId="16" fillId="0" borderId="27" xfId="1" applyFont="1" applyBorder="1"/>
    <xf numFmtId="0" fontId="0" fillId="0" borderId="0" xfId="0" applyFill="1" applyBorder="1"/>
    <xf numFmtId="0" fontId="8" fillId="0" borderId="0" xfId="0" applyNumberFormat="1" applyFont="1" applyFill="1" applyBorder="1" applyAlignment="1" applyProtection="1"/>
    <xf numFmtId="0" fontId="15" fillId="0" borderId="0" xfId="0" applyFont="1"/>
    <xf numFmtId="0" fontId="28" fillId="0" borderId="30" xfId="0" applyNumberFormat="1" applyFont="1" applyFill="1" applyBorder="1" applyAlignment="1" applyProtection="1">
      <alignment horizontal="left" indent="1"/>
    </xf>
    <xf numFmtId="0" fontId="28" fillId="0" borderId="31" xfId="0" applyNumberFormat="1" applyFont="1" applyFill="1" applyBorder="1" applyAlignment="1" applyProtection="1">
      <alignment horizontal="left" indent="1"/>
    </xf>
    <xf numFmtId="0" fontId="28" fillId="0" borderId="15" xfId="0" applyNumberFormat="1" applyFont="1" applyFill="1" applyBorder="1" applyAlignment="1" applyProtection="1"/>
    <xf numFmtId="0" fontId="28" fillId="0" borderId="16" xfId="0" applyNumberFormat="1" applyFont="1" applyFill="1" applyBorder="1" applyAlignment="1" applyProtection="1"/>
    <xf numFmtId="0" fontId="27" fillId="0" borderId="15" xfId="0" applyNumberFormat="1" applyFont="1" applyFill="1" applyBorder="1" applyAlignment="1" applyProtection="1"/>
    <xf numFmtId="165" fontId="28" fillId="0" borderId="16" xfId="0" applyNumberFormat="1" applyFont="1" applyFill="1" applyBorder="1" applyAlignment="1" applyProtection="1"/>
    <xf numFmtId="0" fontId="28" fillId="0" borderId="17" xfId="0" applyNumberFormat="1" applyFont="1" applyFill="1" applyBorder="1" applyAlignment="1" applyProtection="1"/>
    <xf numFmtId="44" fontId="28" fillId="4" borderId="9" xfId="1" applyFont="1" applyFill="1" applyBorder="1" applyAlignment="1" applyProtection="1"/>
    <xf numFmtId="44" fontId="15" fillId="0" borderId="16" xfId="1" applyFont="1" applyBorder="1"/>
    <xf numFmtId="44" fontId="27" fillId="6" borderId="2" xfId="1" applyFont="1" applyFill="1" applyBorder="1" applyAlignment="1" applyProtection="1"/>
    <xf numFmtId="0" fontId="0" fillId="0" borderId="13" xfId="0" applyFill="1" applyBorder="1"/>
    <xf numFmtId="0" fontId="0" fillId="0" borderId="14" xfId="0" applyFill="1" applyBorder="1"/>
    <xf numFmtId="0" fontId="0" fillId="0" borderId="19" xfId="0" applyFill="1" applyBorder="1"/>
    <xf numFmtId="0" fontId="17" fillId="0" borderId="0" xfId="2" applyFont="1" applyFill="1" applyBorder="1" applyAlignment="1">
      <alignment horizontal="left" vertical="top" wrapText="1"/>
    </xf>
    <xf numFmtId="0" fontId="15" fillId="0" borderId="0" xfId="0" applyFont="1" applyFill="1" applyBorder="1" applyAlignment="1"/>
    <xf numFmtId="0" fontId="15" fillId="0" borderId="0" xfId="0" applyFont="1" applyFill="1" applyBorder="1" applyAlignment="1">
      <alignment horizontal="left" vertical="top" wrapText="1"/>
    </xf>
    <xf numFmtId="0" fontId="15" fillId="0" borderId="0" xfId="0" applyFont="1" applyFill="1" applyBorder="1" applyAlignment="1">
      <alignment horizontal="left"/>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24" fillId="0" borderId="0" xfId="2" applyFont="1" applyFill="1" applyBorder="1" applyAlignment="1">
      <alignment horizontal="left" vertical="top" wrapText="1"/>
    </xf>
    <xf numFmtId="0" fontId="17" fillId="0" borderId="0" xfId="2" applyFont="1" applyFill="1" applyBorder="1" applyAlignment="1"/>
    <xf numFmtId="0" fontId="0" fillId="0" borderId="0" xfId="0" applyFill="1" applyBorder="1" applyAlignment="1"/>
    <xf numFmtId="0" fontId="0" fillId="0" borderId="0" xfId="0" applyFill="1" applyBorder="1" applyAlignment="1">
      <alignment horizontal="left"/>
    </xf>
    <xf numFmtId="0" fontId="0" fillId="4" borderId="2" xfId="0" applyFill="1" applyBorder="1"/>
    <xf numFmtId="0" fontId="29" fillId="0" borderId="15" xfId="0" applyFont="1" applyBorder="1"/>
    <xf numFmtId="0" fontId="30" fillId="0" borderId="0" xfId="0" applyFont="1" applyBorder="1"/>
    <xf numFmtId="0" fontId="30" fillId="0" borderId="16" xfId="0" applyFont="1" applyBorder="1"/>
    <xf numFmtId="0" fontId="32" fillId="0" borderId="0" xfId="2" applyFont="1" applyBorder="1"/>
    <xf numFmtId="0" fontId="30" fillId="0" borderId="5" xfId="0" applyFont="1" applyBorder="1"/>
    <xf numFmtId="0" fontId="30" fillId="0" borderId="18" xfId="0" applyFont="1" applyBorder="1"/>
    <xf numFmtId="0" fontId="30" fillId="0" borderId="13" xfId="0" applyFont="1" applyBorder="1"/>
    <xf numFmtId="0" fontId="33" fillId="0" borderId="14" xfId="2" applyFont="1" applyBorder="1" applyAlignment="1">
      <alignment horizontal="left" vertical="top" wrapText="1"/>
    </xf>
    <xf numFmtId="0" fontId="30" fillId="0" borderId="14" xfId="0" applyFont="1" applyBorder="1"/>
    <xf numFmtId="0" fontId="30" fillId="0" borderId="14" xfId="0" applyFont="1" applyBorder="1" applyAlignment="1">
      <alignment horizontal="left"/>
    </xf>
    <xf numFmtId="0" fontId="30" fillId="0" borderId="19" xfId="0" applyFont="1" applyBorder="1"/>
    <xf numFmtId="0" fontId="30" fillId="0" borderId="15" xfId="0" applyFont="1" applyBorder="1"/>
    <xf numFmtId="0" fontId="33" fillId="0" borderId="0" xfId="2" applyFont="1" applyBorder="1" applyAlignment="1">
      <alignment horizontal="left" vertical="top" wrapText="1"/>
    </xf>
    <xf numFmtId="0" fontId="30" fillId="0" borderId="0" xfId="0" applyFont="1" applyBorder="1" applyAlignment="1">
      <alignment horizontal="left"/>
    </xf>
    <xf numFmtId="0" fontId="30" fillId="0" borderId="17" xfId="0" applyFont="1" applyBorder="1"/>
    <xf numFmtId="0" fontId="30" fillId="0" borderId="5" xfId="0" applyFont="1" applyBorder="1" applyAlignment="1">
      <alignment horizontal="left" vertical="top"/>
    </xf>
    <xf numFmtId="0" fontId="33" fillId="0" borderId="5" xfId="2" applyFont="1" applyBorder="1" applyAlignment="1">
      <alignment horizontal="left" vertical="top" wrapText="1"/>
    </xf>
    <xf numFmtId="0" fontId="30" fillId="0" borderId="5" xfId="0" applyFont="1" applyBorder="1" applyAlignment="1">
      <alignment horizontal="left"/>
    </xf>
    <xf numFmtId="44" fontId="18" fillId="6" borderId="1" xfId="1" applyFont="1" applyFill="1" applyBorder="1" applyAlignment="1"/>
    <xf numFmtId="0" fontId="0" fillId="0" borderId="15" xfId="0" applyFill="1" applyBorder="1"/>
    <xf numFmtId="0" fontId="24" fillId="0" borderId="0" xfId="2" applyFont="1" applyBorder="1" applyAlignment="1">
      <alignment horizontal="left"/>
    </xf>
    <xf numFmtId="0" fontId="25" fillId="0" borderId="0" xfId="2" applyFont="1" applyBorder="1" applyAlignment="1"/>
    <xf numFmtId="0" fontId="25" fillId="0" borderId="16" xfId="2" applyFont="1" applyBorder="1" applyAlignment="1"/>
    <xf numFmtId="0" fontId="16" fillId="0" borderId="14" xfId="0" applyFont="1" applyBorder="1"/>
    <xf numFmtId="0" fontId="15" fillId="0" borderId="14" xfId="0" applyFont="1" applyBorder="1"/>
    <xf numFmtId="0" fontId="16" fillId="0" borderId="0" xfId="0" applyFont="1" applyBorder="1"/>
    <xf numFmtId="164" fontId="30" fillId="0" borderId="0" xfId="1" applyNumberFormat="1" applyFont="1" applyBorder="1"/>
    <xf numFmtId="164" fontId="30" fillId="0" borderId="0" xfId="0" applyNumberFormat="1" applyFont="1" applyBorder="1"/>
    <xf numFmtId="0" fontId="33" fillId="0" borderId="0" xfId="2" applyFont="1" applyBorder="1"/>
    <xf numFmtId="164" fontId="23" fillId="3" borderId="6" xfId="4" applyNumberFormat="1" applyFont="1" applyFill="1" applyBorder="1" applyAlignment="1">
      <alignment horizontal="left"/>
    </xf>
    <xf numFmtId="44" fontId="18" fillId="6" borderId="1" xfId="1" applyFont="1" applyFill="1" applyBorder="1"/>
    <xf numFmtId="0" fontId="18" fillId="0" borderId="1" xfId="0" applyFont="1" applyBorder="1" applyAlignment="1">
      <alignment horizontal="center"/>
    </xf>
    <xf numFmtId="44" fontId="15" fillId="4" borderId="7" xfId="1" applyFont="1" applyFill="1" applyBorder="1"/>
    <xf numFmtId="44" fontId="15" fillId="4" borderId="40" xfId="1" applyFont="1" applyFill="1" applyBorder="1"/>
    <xf numFmtId="44" fontId="15" fillId="4" borderId="9" xfId="1" applyFont="1" applyFill="1" applyBorder="1"/>
    <xf numFmtId="0" fontId="16" fillId="0" borderId="10" xfId="0" applyFont="1" applyBorder="1"/>
    <xf numFmtId="0" fontId="17" fillId="0" borderId="11" xfId="2" applyFont="1" applyBorder="1" applyAlignment="1"/>
    <xf numFmtId="44" fontId="15" fillId="0" borderId="11" xfId="1" applyFont="1" applyBorder="1"/>
    <xf numFmtId="0" fontId="15" fillId="0" borderId="12" xfId="0" applyFont="1" applyBorder="1" applyAlignment="1">
      <alignment horizontal="center"/>
    </xf>
    <xf numFmtId="44" fontId="16" fillId="0" borderId="12" xfId="1" applyFont="1" applyBorder="1"/>
    <xf numFmtId="0" fontId="15" fillId="0" borderId="11" xfId="0" applyFont="1" applyBorder="1" applyAlignment="1"/>
    <xf numFmtId="44" fontId="15" fillId="0" borderId="11" xfId="1" applyFont="1" applyFill="1" applyBorder="1"/>
    <xf numFmtId="0" fontId="17" fillId="0" borderId="13" xfId="2" applyFont="1" applyFill="1" applyBorder="1"/>
    <xf numFmtId="0" fontId="17" fillId="0" borderId="17" xfId="2" applyFont="1" applyFill="1" applyBorder="1"/>
    <xf numFmtId="0" fontId="15" fillId="0" borderId="19" xfId="0" applyFont="1" applyFill="1" applyBorder="1"/>
    <xf numFmtId="0" fontId="15" fillId="0" borderId="18" xfId="0" applyFont="1" applyFill="1" applyBorder="1"/>
    <xf numFmtId="0" fontId="17" fillId="0" borderId="16" xfId="2" applyFont="1" applyBorder="1"/>
    <xf numFmtId="0" fontId="16" fillId="0" borderId="13" xfId="0" applyFont="1" applyBorder="1"/>
    <xf numFmtId="0" fontId="16" fillId="0" borderId="19" xfId="0" applyFont="1" applyBorder="1"/>
    <xf numFmtId="0" fontId="17" fillId="0" borderId="15" xfId="2" applyFont="1" applyBorder="1"/>
    <xf numFmtId="0" fontId="16" fillId="0" borderId="15" xfId="0" applyFont="1" applyBorder="1"/>
    <xf numFmtId="0" fontId="16" fillId="0" borderId="16" xfId="0" applyFont="1" applyBorder="1"/>
    <xf numFmtId="0" fontId="25" fillId="0" borderId="15" xfId="2" applyNumberFormat="1" applyFont="1" applyFill="1" applyBorder="1" applyAlignment="1" applyProtection="1"/>
    <xf numFmtId="0" fontId="25" fillId="0" borderId="15" xfId="2" applyFont="1" applyBorder="1" applyAlignment="1">
      <alignment horizontal="left"/>
    </xf>
    <xf numFmtId="0" fontId="25" fillId="0" borderId="15" xfId="2" applyFont="1" applyBorder="1"/>
    <xf numFmtId="0" fontId="15" fillId="0" borderId="18" xfId="0" applyFont="1" applyBorder="1"/>
    <xf numFmtId="0" fontId="28" fillId="0" borderId="41" xfId="0" applyNumberFormat="1" applyFont="1" applyFill="1" applyBorder="1" applyAlignment="1" applyProtection="1">
      <alignment horizontal="left" indent="1"/>
    </xf>
    <xf numFmtId="0" fontId="27" fillId="0" borderId="10" xfId="0" applyNumberFormat="1" applyFont="1" applyFill="1" applyBorder="1" applyAlignment="1" applyProtection="1"/>
    <xf numFmtId="44" fontId="27" fillId="0" borderId="2" xfId="1" applyFont="1" applyFill="1" applyBorder="1" applyAlignment="1" applyProtection="1"/>
    <xf numFmtId="44" fontId="28" fillId="0" borderId="1" xfId="1" applyFont="1" applyFill="1" applyBorder="1" applyAlignment="1" applyProtection="1"/>
    <xf numFmtId="44" fontId="28" fillId="0" borderId="6" xfId="1" applyFont="1" applyFill="1" applyBorder="1" applyAlignment="1" applyProtection="1"/>
    <xf numFmtId="0" fontId="28" fillId="0" borderId="42" xfId="0" applyNumberFormat="1" applyFont="1" applyFill="1" applyBorder="1" applyAlignment="1" applyProtection="1">
      <alignment horizontal="left" indent="1"/>
    </xf>
    <xf numFmtId="0" fontId="15" fillId="0" borderId="0" xfId="0" applyFont="1" applyBorder="1"/>
    <xf numFmtId="0" fontId="16" fillId="0" borderId="4" xfId="0" applyFont="1" applyBorder="1"/>
    <xf numFmtId="0" fontId="16" fillId="0" borderId="4" xfId="0" applyFont="1" applyBorder="1" applyAlignment="1">
      <alignment horizontal="center"/>
    </xf>
    <xf numFmtId="0" fontId="16" fillId="0" borderId="1" xfId="0" applyFont="1" applyBorder="1"/>
    <xf numFmtId="49" fontId="15" fillId="0" borderId="1" xfId="0" applyNumberFormat="1" applyFont="1" applyBorder="1" applyAlignment="1">
      <alignment horizontal="center"/>
    </xf>
    <xf numFmtId="0" fontId="16" fillId="0" borderId="1" xfId="0" applyFont="1" applyFill="1" applyBorder="1"/>
    <xf numFmtId="0" fontId="0" fillId="0" borderId="17" xfId="0" applyFill="1" applyBorder="1"/>
    <xf numFmtId="0" fontId="16" fillId="0" borderId="0" xfId="0" applyFont="1" applyFill="1" applyBorder="1"/>
    <xf numFmtId="0" fontId="15" fillId="0" borderId="0" xfId="0" applyFont="1" applyFill="1" applyBorder="1" applyAlignment="1">
      <alignment horizontal="center"/>
    </xf>
    <xf numFmtId="0" fontId="16" fillId="0" borderId="4" xfId="0" applyFont="1" applyFill="1" applyBorder="1"/>
    <xf numFmtId="0" fontId="15" fillId="0" borderId="0" xfId="0" applyFont="1" applyFill="1" applyBorder="1" applyAlignment="1">
      <alignment horizontal="left" vertical="top" wrapText="1"/>
    </xf>
    <xf numFmtId="0" fontId="15" fillId="0" borderId="0" xfId="0" applyFont="1" applyBorder="1"/>
    <xf numFmtId="44" fontId="15" fillId="0" borderId="1" xfId="1" applyFont="1" applyBorder="1"/>
    <xf numFmtId="0" fontId="28" fillId="0" borderId="46" xfId="0" applyNumberFormat="1" applyFont="1" applyFill="1" applyBorder="1" applyAlignment="1" applyProtection="1">
      <alignment horizontal="left" indent="1"/>
    </xf>
    <xf numFmtId="0" fontId="18" fillId="0" borderId="1" xfId="0" applyFont="1" applyFill="1" applyBorder="1" applyAlignment="1">
      <alignment horizontal="center"/>
    </xf>
    <xf numFmtId="0" fontId="15" fillId="0" borderId="0" xfId="0" applyFont="1" applyBorder="1" applyAlignment="1">
      <alignment horizontal="left" vertical="top" wrapText="1"/>
    </xf>
    <xf numFmtId="0" fontId="15" fillId="0" borderId="0" xfId="0" applyFont="1"/>
    <xf numFmtId="0" fontId="15" fillId="0" borderId="0" xfId="0" applyFont="1" applyBorder="1"/>
    <xf numFmtId="164" fontId="23" fillId="7" borderId="6" xfId="4" applyNumberFormat="1" applyFont="1" applyFill="1" applyBorder="1" applyAlignment="1">
      <alignment horizontal="left"/>
    </xf>
    <xf numFmtId="164" fontId="23" fillId="0" borderId="6" xfId="4" applyNumberFormat="1" applyFont="1" applyFill="1" applyBorder="1" applyAlignment="1">
      <alignment horizontal="left"/>
    </xf>
    <xf numFmtId="164" fontId="16" fillId="0" borderId="16" xfId="1" applyNumberFormat="1" applyFont="1" applyFill="1" applyBorder="1" applyAlignment="1">
      <alignment horizontal="left"/>
    </xf>
    <xf numFmtId="164" fontId="23" fillId="0" borderId="0" xfId="4" applyNumberFormat="1" applyFont="1" applyFill="1" applyBorder="1" applyAlignment="1">
      <alignment horizontal="left"/>
    </xf>
    <xf numFmtId="164" fontId="15" fillId="0" borderId="0" xfId="0" applyNumberFormat="1" applyFont="1" applyFill="1" applyBorder="1" applyAlignment="1">
      <alignment horizontal="left"/>
    </xf>
    <xf numFmtId="164" fontId="23" fillId="3" borderId="1" xfId="4" applyNumberFormat="1" applyFont="1" applyFill="1" applyBorder="1" applyAlignment="1">
      <alignment horizontal="left"/>
    </xf>
    <xf numFmtId="164" fontId="23" fillId="3" borderId="23" xfId="4" applyNumberFormat="1" applyFont="1" applyFill="1" applyBorder="1" applyAlignment="1">
      <alignment horizontal="left"/>
    </xf>
    <xf numFmtId="0" fontId="16" fillId="0" borderId="26" xfId="0" applyFont="1" applyFill="1" applyBorder="1" applyAlignment="1">
      <alignment horizontal="left"/>
    </xf>
    <xf numFmtId="0" fontId="16" fillId="0" borderId="23" xfId="0" applyFont="1" applyFill="1" applyBorder="1" applyAlignment="1">
      <alignment horizontal="right"/>
    </xf>
    <xf numFmtId="0" fontId="17" fillId="0" borderId="25" xfId="2" applyFont="1" applyFill="1" applyBorder="1" applyAlignment="1"/>
    <xf numFmtId="0" fontId="18" fillId="0" borderId="26" xfId="2" applyFont="1" applyFill="1" applyBorder="1" applyAlignment="1"/>
    <xf numFmtId="0" fontId="17" fillId="0" borderId="26" xfId="2" applyFont="1" applyFill="1" applyBorder="1" applyAlignment="1"/>
    <xf numFmtId="0" fontId="15" fillId="0" borderId="23" xfId="0" applyFont="1" applyFill="1" applyBorder="1"/>
    <xf numFmtId="0" fontId="17" fillId="0" borderId="25" xfId="2" applyFont="1" applyFill="1" applyBorder="1"/>
    <xf numFmtId="0" fontId="15" fillId="0" borderId="26" xfId="0" applyFont="1" applyFill="1" applyBorder="1"/>
    <xf numFmtId="0" fontId="17" fillId="0" borderId="26" xfId="2" applyFont="1" applyBorder="1"/>
    <xf numFmtId="0" fontId="15" fillId="0" borderId="26" xfId="0" applyFont="1" applyBorder="1"/>
    <xf numFmtId="0" fontId="15" fillId="0" borderId="23" xfId="0" applyFont="1" applyBorder="1"/>
    <xf numFmtId="0" fontId="16" fillId="0" borderId="26" xfId="0" applyFont="1" applyFill="1" applyBorder="1" applyAlignment="1">
      <alignment horizontal="right"/>
    </xf>
    <xf numFmtId="164" fontId="23" fillId="0" borderId="45" xfId="4" applyNumberFormat="1" applyFont="1" applyFill="1" applyBorder="1" applyAlignment="1">
      <alignment horizontal="left"/>
    </xf>
    <xf numFmtId="164" fontId="15" fillId="0" borderId="45" xfId="0" applyNumberFormat="1" applyFont="1" applyFill="1" applyBorder="1" applyAlignment="1">
      <alignment horizontal="left"/>
    </xf>
    <xf numFmtId="164" fontId="16" fillId="0" borderId="2" xfId="0" applyNumberFormat="1" applyFont="1" applyFill="1" applyBorder="1"/>
    <xf numFmtId="164" fontId="16" fillId="0" borderId="16" xfId="1" applyNumberFormat="1" applyFont="1" applyFill="1" applyBorder="1"/>
    <xf numFmtId="164" fontId="16" fillId="3" borderId="1" xfId="0" applyNumberFormat="1" applyFont="1" applyFill="1" applyBorder="1"/>
    <xf numFmtId="164" fontId="15" fillId="0" borderId="4" xfId="0" applyNumberFormat="1" applyFont="1" applyFill="1" applyBorder="1" applyAlignment="1">
      <alignment horizontal="left"/>
    </xf>
    <xf numFmtId="164" fontId="16" fillId="0" borderId="1" xfId="0" applyNumberFormat="1" applyFont="1" applyFill="1" applyBorder="1"/>
    <xf numFmtId="164" fontId="16" fillId="0" borderId="48" xfId="0" applyNumberFormat="1" applyFont="1" applyFill="1" applyBorder="1"/>
    <xf numFmtId="0" fontId="10" fillId="0" borderId="16" xfId="0" applyFont="1" applyBorder="1"/>
    <xf numFmtId="0" fontId="10" fillId="0" borderId="5" xfId="0" applyFont="1" applyBorder="1"/>
    <xf numFmtId="0" fontId="10" fillId="0" borderId="18" xfId="0" applyFont="1" applyBorder="1"/>
    <xf numFmtId="0" fontId="36" fillId="0" borderId="5" xfId="2" applyFont="1" applyBorder="1"/>
    <xf numFmtId="0" fontId="37" fillId="0" borderId="5" xfId="2" applyFont="1" applyBorder="1" applyAlignment="1"/>
    <xf numFmtId="0" fontId="29" fillId="0" borderId="0" xfId="0" applyFont="1" applyFill="1" applyBorder="1"/>
    <xf numFmtId="0" fontId="5" fillId="0" borderId="26" xfId="0" applyFont="1" applyBorder="1" applyAlignment="1"/>
    <xf numFmtId="0" fontId="37" fillId="0" borderId="26" xfId="2" applyFont="1" applyBorder="1" applyAlignment="1">
      <alignment horizontal="left" vertical="top" wrapText="1"/>
    </xf>
    <xf numFmtId="0" fontId="10" fillId="0" borderId="23" xfId="0" applyFont="1" applyBorder="1"/>
    <xf numFmtId="0" fontId="10" fillId="0" borderId="25" xfId="0" applyFont="1" applyBorder="1" applyAlignment="1">
      <alignment horizontal="left" vertical="top"/>
    </xf>
    <xf numFmtId="0" fontId="5" fillId="0" borderId="33" xfId="0" applyFont="1" applyBorder="1" applyAlignment="1"/>
    <xf numFmtId="0" fontId="37" fillId="0" borderId="33" xfId="2" applyFont="1" applyBorder="1" applyAlignment="1">
      <alignment horizontal="left" vertical="top" wrapText="1"/>
    </xf>
    <xf numFmtId="0" fontId="10" fillId="0" borderId="34" xfId="0" applyFont="1" applyBorder="1"/>
    <xf numFmtId="0" fontId="17" fillId="0" borderId="33" xfId="2" applyFont="1" applyBorder="1" applyAlignment="1">
      <alignment horizontal="center"/>
    </xf>
    <xf numFmtId="0" fontId="17" fillId="0" borderId="34" xfId="2" applyFont="1" applyBorder="1" applyAlignment="1">
      <alignment horizontal="center"/>
    </xf>
    <xf numFmtId="0" fontId="16" fillId="0" borderId="30" xfId="0" applyFont="1" applyBorder="1"/>
    <xf numFmtId="0" fontId="16" fillId="0" borderId="8" xfId="0" applyFont="1" applyBorder="1" applyAlignment="1">
      <alignment horizontal="center"/>
    </xf>
    <xf numFmtId="0" fontId="16" fillId="0" borderId="9" xfId="0" applyFont="1" applyBorder="1" applyAlignment="1">
      <alignment horizontal="center"/>
    </xf>
    <xf numFmtId="0" fontId="16" fillId="0" borderId="31" xfId="0" applyFont="1" applyBorder="1"/>
    <xf numFmtId="0" fontId="16" fillId="0" borderId="49" xfId="0" applyFont="1" applyFill="1" applyBorder="1"/>
    <xf numFmtId="0" fontId="17" fillId="0" borderId="32" xfId="2" applyFont="1" applyBorder="1" applyAlignment="1">
      <alignment horizontal="left" vertical="top" wrapText="1"/>
    </xf>
    <xf numFmtId="0" fontId="17" fillId="0" borderId="25" xfId="2" applyFont="1" applyBorder="1" applyAlignment="1">
      <alignment horizontal="left" vertical="top" wrapText="1"/>
    </xf>
    <xf numFmtId="0" fontId="0" fillId="0" borderId="16" xfId="0" applyFill="1" applyBorder="1"/>
    <xf numFmtId="0" fontId="17" fillId="0" borderId="32" xfId="2" applyFont="1" applyBorder="1" applyAlignment="1">
      <alignment horizontal="center"/>
    </xf>
    <xf numFmtId="0" fontId="0" fillId="0" borderId="37" xfId="0" applyFill="1" applyBorder="1"/>
    <xf numFmtId="0" fontId="0" fillId="0" borderId="38" xfId="0" applyFill="1" applyBorder="1"/>
    <xf numFmtId="0" fontId="0" fillId="0" borderId="39" xfId="0" applyFill="1" applyBorder="1"/>
    <xf numFmtId="0" fontId="29" fillId="0" borderId="45" xfId="0" applyFont="1" applyBorder="1"/>
    <xf numFmtId="0" fontId="30" fillId="0" borderId="43" xfId="0" applyFont="1" applyBorder="1"/>
    <xf numFmtId="0" fontId="3" fillId="0" borderId="25" xfId="2" applyFill="1" applyBorder="1" applyAlignment="1"/>
    <xf numFmtId="0" fontId="16" fillId="8" borderId="10" xfId="0" applyFont="1" applyFill="1" applyBorder="1"/>
    <xf numFmtId="0" fontId="16" fillId="8" borderId="11" xfId="0" applyFont="1" applyFill="1" applyBorder="1" applyAlignment="1"/>
    <xf numFmtId="0" fontId="16" fillId="8" borderId="11" xfId="0" applyFont="1" applyFill="1" applyBorder="1"/>
    <xf numFmtId="0" fontId="16" fillId="8" borderId="25" xfId="0" applyFont="1" applyFill="1" applyBorder="1" applyAlignment="1">
      <alignment horizontal="left"/>
    </xf>
    <xf numFmtId="0" fontId="16" fillId="8" borderId="26" xfId="0" applyFont="1" applyFill="1" applyBorder="1" applyAlignment="1">
      <alignment horizontal="left"/>
    </xf>
    <xf numFmtId="0" fontId="16" fillId="8" borderId="37" xfId="0" applyFont="1" applyFill="1" applyBorder="1" applyAlignment="1">
      <alignment horizontal="left"/>
    </xf>
    <xf numFmtId="0" fontId="3" fillId="8" borderId="38" xfId="2" applyFill="1" applyBorder="1" applyAlignment="1">
      <alignment horizontal="left"/>
    </xf>
    <xf numFmtId="0" fontId="16" fillId="8" borderId="38" xfId="0" applyFont="1" applyFill="1" applyBorder="1" applyAlignment="1">
      <alignment horizontal="left"/>
    </xf>
    <xf numFmtId="0" fontId="16" fillId="8" borderId="38" xfId="0" applyFont="1" applyFill="1" applyBorder="1" applyAlignment="1">
      <alignment horizontal="right"/>
    </xf>
    <xf numFmtId="0" fontId="16" fillId="8" borderId="26" xfId="0" applyFont="1" applyFill="1" applyBorder="1" applyAlignment="1">
      <alignment horizontal="right"/>
    </xf>
    <xf numFmtId="0" fontId="15" fillId="8" borderId="11" xfId="0" applyFont="1" applyFill="1" applyBorder="1"/>
    <xf numFmtId="0" fontId="15" fillId="8" borderId="12" xfId="0" applyFont="1" applyFill="1" applyBorder="1"/>
    <xf numFmtId="0" fontId="11" fillId="8" borderId="11" xfId="0" applyFont="1" applyFill="1" applyBorder="1"/>
    <xf numFmtId="0" fontId="10" fillId="8" borderId="11" xfId="0" applyFont="1" applyFill="1" applyBorder="1" applyAlignment="1"/>
    <xf numFmtId="0" fontId="10" fillId="8" borderId="11" xfId="0" applyFont="1" applyFill="1" applyBorder="1"/>
    <xf numFmtId="0" fontId="10" fillId="8" borderId="12" xfId="0" applyFont="1" applyFill="1" applyBorder="1"/>
    <xf numFmtId="0" fontId="16" fillId="8" borderId="13" xfId="0" applyFont="1" applyFill="1" applyBorder="1"/>
    <xf numFmtId="0" fontId="15" fillId="8" borderId="14" xfId="0" applyFont="1" applyFill="1" applyBorder="1"/>
    <xf numFmtId="0" fontId="16" fillId="8" borderId="47" xfId="0" applyFont="1" applyFill="1" applyBorder="1" applyAlignment="1">
      <alignment horizontal="left"/>
    </xf>
    <xf numFmtId="0" fontId="16" fillId="8" borderId="39" xfId="0" applyFont="1" applyFill="1" applyBorder="1" applyAlignment="1">
      <alignment horizontal="right"/>
    </xf>
    <xf numFmtId="0" fontId="16" fillId="8" borderId="23" xfId="0" applyFont="1" applyFill="1" applyBorder="1" applyAlignment="1">
      <alignment horizontal="right"/>
    </xf>
    <xf numFmtId="0" fontId="16" fillId="8" borderId="14" xfId="0" applyFont="1" applyFill="1" applyBorder="1" applyAlignment="1">
      <alignment horizontal="right"/>
    </xf>
    <xf numFmtId="0" fontId="11" fillId="8" borderId="25" xfId="0" applyFont="1" applyFill="1" applyBorder="1" applyAlignment="1">
      <alignment horizontal="left" vertical="top"/>
    </xf>
    <xf numFmtId="0" fontId="5" fillId="8" borderId="26" xfId="0" applyFont="1" applyFill="1" applyBorder="1" applyAlignment="1"/>
    <xf numFmtId="0" fontId="11" fillId="8" borderId="26" xfId="0" applyFont="1" applyFill="1" applyBorder="1" applyAlignment="1">
      <alignment horizontal="left" vertical="top" wrapText="1"/>
    </xf>
    <xf numFmtId="0" fontId="10" fillId="8" borderId="26" xfId="0" applyFont="1" applyFill="1" applyBorder="1"/>
    <xf numFmtId="0" fontId="10" fillId="8" borderId="23" xfId="0" applyFont="1" applyFill="1" applyBorder="1"/>
    <xf numFmtId="0" fontId="0" fillId="9" borderId="13" xfId="0" applyFill="1" applyBorder="1"/>
    <xf numFmtId="0" fontId="0" fillId="9" borderId="14" xfId="0" applyFill="1" applyBorder="1"/>
    <xf numFmtId="0" fontId="0" fillId="9" borderId="19" xfId="0" applyFill="1" applyBorder="1"/>
    <xf numFmtId="0" fontId="16" fillId="8" borderId="25" xfId="0" applyFont="1" applyFill="1" applyBorder="1" applyAlignment="1">
      <alignment horizontal="left"/>
    </xf>
    <xf numFmtId="0" fontId="0" fillId="9" borderId="15" xfId="0" applyFill="1" applyBorder="1"/>
    <xf numFmtId="0" fontId="6" fillId="9" borderId="15" xfId="0" applyNumberFormat="1" applyFont="1" applyFill="1" applyBorder="1" applyAlignment="1" applyProtection="1"/>
    <xf numFmtId="0" fontId="6" fillId="9" borderId="17" xfId="0" applyNumberFormat="1" applyFont="1" applyFill="1" applyBorder="1" applyAlignment="1" applyProtection="1"/>
    <xf numFmtId="0" fontId="7" fillId="9" borderId="5" xfId="0" applyFont="1" applyFill="1" applyBorder="1"/>
    <xf numFmtId="0" fontId="22" fillId="9" borderId="5" xfId="0" applyNumberFormat="1" applyFont="1" applyFill="1" applyBorder="1" applyAlignment="1" applyProtection="1"/>
    <xf numFmtId="0" fontId="6" fillId="9" borderId="5" xfId="0" applyNumberFormat="1" applyFont="1" applyFill="1" applyBorder="1" applyAlignment="1" applyProtection="1"/>
    <xf numFmtId="0" fontId="6" fillId="9" borderId="18" xfId="0" applyNumberFormat="1" applyFont="1" applyFill="1" applyBorder="1" applyAlignment="1" applyProtection="1"/>
    <xf numFmtId="0" fontId="22" fillId="9" borderId="0" xfId="0" applyNumberFormat="1" applyFont="1" applyFill="1" applyBorder="1" applyAlignment="1" applyProtection="1"/>
    <xf numFmtId="0" fontId="0" fillId="9" borderId="16" xfId="0" applyFill="1" applyBorder="1"/>
    <xf numFmtId="0" fontId="6" fillId="9" borderId="16" xfId="0" applyNumberFormat="1" applyFont="1" applyFill="1" applyBorder="1" applyAlignment="1" applyProtection="1"/>
    <xf numFmtId="0" fontId="6" fillId="9" borderId="16" xfId="0" applyNumberFormat="1" applyFont="1" applyFill="1" applyBorder="1" applyAlignment="1" applyProtection="1">
      <alignment wrapText="1"/>
    </xf>
    <xf numFmtId="0" fontId="0" fillId="9" borderId="14" xfId="0" applyFill="1" applyBorder="1" applyAlignment="1"/>
    <xf numFmtId="0" fontId="0" fillId="9" borderId="14" xfId="0" applyFill="1" applyBorder="1" applyAlignment="1">
      <alignment horizontal="left"/>
    </xf>
    <xf numFmtId="0" fontId="2" fillId="9" borderId="16" xfId="0" applyFont="1" applyFill="1" applyBorder="1"/>
    <xf numFmtId="0" fontId="30" fillId="9" borderId="0" xfId="0" applyFont="1" applyFill="1" applyBorder="1"/>
    <xf numFmtId="0" fontId="30" fillId="9" borderId="0" xfId="0" applyFont="1" applyFill="1" applyBorder="1" applyAlignment="1"/>
    <xf numFmtId="0" fontId="30" fillId="9" borderId="0" xfId="0" applyFont="1" applyFill="1" applyBorder="1" applyAlignment="1">
      <alignment horizontal="left" vertical="top" wrapText="1"/>
    </xf>
    <xf numFmtId="0" fontId="4" fillId="9" borderId="15" xfId="0" applyFont="1" applyFill="1" applyBorder="1" applyAlignment="1">
      <alignment horizontal="center"/>
    </xf>
    <xf numFmtId="0" fontId="4" fillId="9" borderId="15" xfId="0" quotePrefix="1" applyFont="1" applyFill="1" applyBorder="1" applyAlignment="1">
      <alignment horizontal="center"/>
    </xf>
    <xf numFmtId="0" fontId="15" fillId="9" borderId="0" xfId="0" applyFont="1" applyFill="1" applyBorder="1"/>
    <xf numFmtId="0" fontId="15" fillId="9" borderId="0" xfId="0" applyFont="1" applyFill="1" applyBorder="1" applyAlignment="1"/>
    <xf numFmtId="0" fontId="15" fillId="9" borderId="0" xfId="0" applyFont="1" applyFill="1" applyBorder="1" applyAlignment="1">
      <alignment horizontal="left"/>
    </xf>
    <xf numFmtId="0" fontId="16" fillId="9" borderId="0" xfId="0" applyFont="1" applyFill="1" applyBorder="1"/>
    <xf numFmtId="44" fontId="15" fillId="9" borderId="0" xfId="1" applyFont="1" applyFill="1" applyBorder="1"/>
    <xf numFmtId="0" fontId="15" fillId="9" borderId="0" xfId="0" applyFont="1" applyFill="1" applyBorder="1" applyAlignment="1">
      <alignment horizontal="center"/>
    </xf>
    <xf numFmtId="44" fontId="15" fillId="9" borderId="0" xfId="1" applyFont="1" applyFill="1" applyBorder="1" applyAlignment="1">
      <alignment horizontal="left"/>
    </xf>
    <xf numFmtId="0" fontId="16" fillId="9" borderId="0" xfId="0" applyFont="1" applyFill="1" applyBorder="1" applyAlignment="1">
      <alignment horizontal="left"/>
    </xf>
    <xf numFmtId="0" fontId="15" fillId="9" borderId="16" xfId="0" applyFont="1" applyFill="1" applyBorder="1"/>
    <xf numFmtId="0" fontId="0" fillId="9" borderId="0" xfId="0" applyFill="1" applyBorder="1"/>
    <xf numFmtId="0" fontId="15" fillId="9" borderId="5" xfId="0" applyFont="1" applyFill="1" applyBorder="1"/>
    <xf numFmtId="0" fontId="0" fillId="9" borderId="17" xfId="0" applyFill="1" applyBorder="1"/>
    <xf numFmtId="0" fontId="15" fillId="9" borderId="5" xfId="0" applyFont="1" applyFill="1" applyBorder="1" applyAlignment="1"/>
    <xf numFmtId="0" fontId="15" fillId="9" borderId="5" xfId="0" applyFont="1" applyFill="1" applyBorder="1" applyAlignment="1">
      <alignment horizontal="left"/>
    </xf>
    <xf numFmtId="0" fontId="17" fillId="9" borderId="0" xfId="2" applyFont="1" applyFill="1" applyBorder="1" applyAlignment="1"/>
    <xf numFmtId="44" fontId="15" fillId="9" borderId="0" xfId="0" applyNumberFormat="1" applyFont="1" applyFill="1" applyBorder="1"/>
    <xf numFmtId="0" fontId="15" fillId="9" borderId="18" xfId="0" applyFont="1" applyFill="1" applyBorder="1"/>
    <xf numFmtId="0" fontId="2" fillId="9" borderId="15" xfId="0" applyFont="1" applyFill="1" applyBorder="1"/>
    <xf numFmtId="0" fontId="0" fillId="9" borderId="0" xfId="0" applyFill="1"/>
    <xf numFmtId="0" fontId="15" fillId="9" borderId="0" xfId="0" applyFont="1" applyFill="1"/>
    <xf numFmtId="0" fontId="2" fillId="9" borderId="0" xfId="0" applyFont="1" applyFill="1"/>
    <xf numFmtId="0" fontId="4" fillId="9" borderId="0" xfId="0" applyFont="1" applyFill="1" applyAlignment="1">
      <alignment horizontal="center"/>
    </xf>
    <xf numFmtId="0" fontId="4" fillId="9" borderId="0" xfId="0" applyFont="1" applyFill="1" applyBorder="1" applyAlignment="1">
      <alignment horizontal="center"/>
    </xf>
    <xf numFmtId="0" fontId="4" fillId="9" borderId="0" xfId="0" quotePrefix="1" applyFont="1" applyFill="1" applyAlignment="1">
      <alignment horizontal="center"/>
    </xf>
    <xf numFmtId="0" fontId="15" fillId="9" borderId="0" xfId="0" applyFont="1" applyFill="1" applyAlignment="1"/>
    <xf numFmtId="0" fontId="9" fillId="9" borderId="13" xfId="0" applyFont="1" applyFill="1" applyBorder="1"/>
    <xf numFmtId="0" fontId="9" fillId="9" borderId="14" xfId="0" applyFont="1" applyFill="1" applyBorder="1"/>
    <xf numFmtId="0" fontId="9" fillId="9" borderId="0" xfId="0" applyFont="1" applyFill="1"/>
    <xf numFmtId="0" fontId="14" fillId="9" borderId="15"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0" fillId="9" borderId="18" xfId="0" applyFill="1" applyBorder="1"/>
    <xf numFmtId="0" fontId="16" fillId="9" borderId="5" xfId="0" applyFont="1" applyFill="1" applyBorder="1"/>
    <xf numFmtId="0" fontId="15" fillId="9" borderId="5" xfId="0" applyFont="1" applyFill="1" applyBorder="1" applyAlignment="1">
      <alignment horizontal="center"/>
    </xf>
    <xf numFmtId="0" fontId="14" fillId="9" borderId="43" xfId="0" applyFont="1" applyFill="1" applyBorder="1" applyAlignment="1">
      <alignment horizontal="center"/>
    </xf>
    <xf numFmtId="0" fontId="14" fillId="9" borderId="44" xfId="0" applyFont="1" applyFill="1" applyBorder="1" applyAlignment="1">
      <alignment horizontal="center"/>
    </xf>
    <xf numFmtId="0" fontId="14" fillId="9" borderId="45" xfId="0" applyFont="1" applyFill="1" applyBorder="1" applyAlignment="1">
      <alignment horizontal="center"/>
    </xf>
    <xf numFmtId="0" fontId="14" fillId="9" borderId="0" xfId="0" applyFont="1" applyFill="1" applyBorder="1" applyAlignment="1">
      <alignment horizontal="center"/>
    </xf>
    <xf numFmtId="0" fontId="15" fillId="9" borderId="14" xfId="0" applyFont="1" applyFill="1" applyBorder="1"/>
    <xf numFmtId="0" fontId="0" fillId="9" borderId="5" xfId="0" applyFill="1" applyBorder="1"/>
    <xf numFmtId="0" fontId="15" fillId="9" borderId="14" xfId="0" applyFont="1" applyFill="1" applyBorder="1" applyAlignment="1"/>
    <xf numFmtId="0" fontId="26" fillId="9" borderId="14" xfId="0" applyFont="1" applyFill="1" applyBorder="1"/>
    <xf numFmtId="0" fontId="26" fillId="9" borderId="16" xfId="0" applyFont="1" applyFill="1" applyBorder="1"/>
    <xf numFmtId="0" fontId="25" fillId="9" borderId="16" xfId="2" applyFont="1" applyFill="1" applyBorder="1" applyAlignment="1"/>
    <xf numFmtId="0" fontId="26" fillId="9" borderId="17" xfId="0" applyFont="1" applyFill="1" applyBorder="1"/>
    <xf numFmtId="0" fontId="26" fillId="9" borderId="15" xfId="0" applyFont="1" applyFill="1" applyBorder="1"/>
    <xf numFmtId="0" fontId="3" fillId="0" borderId="0" xfId="2" applyBorder="1"/>
    <xf numFmtId="0" fontId="3" fillId="0" borderId="0" xfId="2"/>
    <xf numFmtId="0" fontId="0" fillId="9" borderId="50" xfId="0" applyFill="1" applyBorder="1"/>
    <xf numFmtId="0" fontId="30" fillId="9" borderId="0" xfId="0" applyFont="1" applyFill="1" applyBorder="1" applyAlignment="1">
      <alignment horizontal="left"/>
    </xf>
    <xf numFmtId="0" fontId="33" fillId="0" borderId="43" xfId="2" applyFont="1" applyBorder="1"/>
    <xf numFmtId="0" fontId="15" fillId="3" borderId="0" xfId="0" applyFont="1" applyFill="1" applyBorder="1"/>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9"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14" fillId="8" borderId="13"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5" xfId="0" applyFont="1" applyFill="1" applyBorder="1" applyAlignment="1">
      <alignment horizontal="center" vertical="center"/>
    </xf>
    <xf numFmtId="0" fontId="29" fillId="8" borderId="5" xfId="0" applyFont="1" applyFill="1" applyBorder="1" applyAlignment="1">
      <alignment horizontal="center" vertical="top"/>
    </xf>
    <xf numFmtId="0" fontId="29" fillId="8" borderId="18" xfId="0" applyFont="1" applyFill="1" applyBorder="1" applyAlignment="1">
      <alignment horizontal="center" vertical="top"/>
    </xf>
    <xf numFmtId="0" fontId="15" fillId="0" borderId="10" xfId="0" applyFont="1" applyFill="1" applyBorder="1" applyAlignment="1">
      <alignment horizontal="center"/>
    </xf>
    <xf numFmtId="0" fontId="15" fillId="0" borderId="12" xfId="0" applyFont="1" applyFill="1" applyBorder="1" applyAlignment="1">
      <alignment horizontal="center"/>
    </xf>
    <xf numFmtId="0" fontId="15" fillId="0" borderId="13"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0" fontId="14" fillId="8" borderId="19" xfId="0" applyFont="1" applyFill="1" applyBorder="1" applyAlignment="1">
      <alignment horizontal="center" vertical="center"/>
    </xf>
    <xf numFmtId="0" fontId="14" fillId="8" borderId="18" xfId="0" applyFont="1" applyFill="1" applyBorder="1" applyAlignment="1">
      <alignment horizontal="center" vertical="center"/>
    </xf>
    <xf numFmtId="165" fontId="28" fillId="0" borderId="16" xfId="0" applyNumberFormat="1" applyFont="1" applyFill="1" applyBorder="1" applyAlignment="1" applyProtection="1">
      <alignment vertical="top" wrapText="1"/>
    </xf>
    <xf numFmtId="165" fontId="28" fillId="0" borderId="18" xfId="0" applyNumberFormat="1" applyFont="1" applyFill="1" applyBorder="1" applyAlignment="1" applyProtection="1">
      <alignment vertical="top" wrapText="1"/>
    </xf>
    <xf numFmtId="0" fontId="27" fillId="8" borderId="10" xfId="0" applyNumberFormat="1" applyFont="1" applyFill="1" applyBorder="1" applyAlignment="1" applyProtection="1">
      <alignment horizontal="center" vertical="center"/>
    </xf>
    <xf numFmtId="0" fontId="27" fillId="8" borderId="12" xfId="0" applyNumberFormat="1" applyFont="1" applyFill="1" applyBorder="1" applyAlignment="1" applyProtection="1">
      <alignment horizontal="center" vertical="center"/>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5" fillId="0" borderId="1" xfId="0" applyFont="1" applyBorder="1"/>
    <xf numFmtId="0" fontId="18" fillId="0" borderId="28" xfId="0" applyFont="1" applyFill="1" applyBorder="1"/>
    <xf numFmtId="0" fontId="18" fillId="0" borderId="29" xfId="0" applyFont="1" applyFill="1" applyBorder="1"/>
    <xf numFmtId="0" fontId="18" fillId="0" borderId="24" xfId="0" applyFont="1" applyFill="1" applyBorder="1"/>
    <xf numFmtId="0" fontId="16" fillId="8" borderId="35" xfId="0" applyFont="1" applyFill="1" applyBorder="1" applyAlignment="1">
      <alignment horizontal="center"/>
    </xf>
    <xf numFmtId="0" fontId="16" fillId="8" borderId="36" xfId="0" applyFont="1" applyFill="1" applyBorder="1" applyAlignment="1">
      <alignment horizontal="center"/>
    </xf>
    <xf numFmtId="0" fontId="16" fillId="8" borderId="21" xfId="0" applyFont="1" applyFill="1" applyBorder="1" applyAlignment="1">
      <alignment horizontal="center"/>
    </xf>
    <xf numFmtId="0" fontId="16" fillId="8" borderId="10" xfId="0" applyFont="1" applyFill="1" applyBorder="1" applyAlignment="1">
      <alignment horizontal="center"/>
    </xf>
    <xf numFmtId="0" fontId="16" fillId="8" borderId="11" xfId="0" applyFont="1" applyFill="1" applyBorder="1" applyAlignment="1">
      <alignment horizontal="center"/>
    </xf>
    <xf numFmtId="0" fontId="16" fillId="8" borderId="12" xfId="0" applyFont="1" applyFill="1" applyBorder="1" applyAlignment="1">
      <alignment horizontal="center"/>
    </xf>
    <xf numFmtId="0" fontId="17" fillId="0" borderId="4" xfId="2" applyFont="1" applyBorder="1"/>
    <xf numFmtId="0" fontId="18" fillId="0" borderId="1" xfId="0" applyFont="1" applyBorder="1"/>
    <xf numFmtId="0" fontId="16" fillId="8" borderId="25" xfId="0" applyFont="1" applyFill="1" applyBorder="1" applyAlignment="1">
      <alignment horizontal="left"/>
    </xf>
    <xf numFmtId="0" fontId="16" fillId="8" borderId="26" xfId="0" applyFont="1" applyFill="1" applyBorder="1" applyAlignment="1">
      <alignment horizontal="left"/>
    </xf>
    <xf numFmtId="0" fontId="16" fillId="8" borderId="23" xfId="0" applyFont="1" applyFill="1" applyBorder="1" applyAlignment="1">
      <alignment horizontal="left"/>
    </xf>
    <xf numFmtId="0" fontId="16" fillId="8" borderId="1" xfId="0" applyFont="1" applyFill="1" applyBorder="1" applyAlignment="1">
      <alignment horizontal="center"/>
    </xf>
    <xf numFmtId="0" fontId="16" fillId="8" borderId="13" xfId="0" applyFont="1" applyFill="1" applyBorder="1" applyAlignment="1">
      <alignment horizontal="center"/>
    </xf>
    <xf numFmtId="0" fontId="16" fillId="8" borderId="14" xfId="0" applyFont="1" applyFill="1" applyBorder="1" applyAlignment="1">
      <alignment horizontal="center"/>
    </xf>
    <xf numFmtId="0" fontId="18" fillId="0" borderId="6" xfId="0" applyFont="1" applyBorder="1"/>
    <xf numFmtId="0" fontId="15" fillId="0" borderId="25" xfId="0" applyFont="1" applyBorder="1" applyAlignment="1">
      <alignment horizontal="left"/>
    </xf>
    <xf numFmtId="0" fontId="15" fillId="0" borderId="26" xfId="0" applyFont="1" applyBorder="1" applyAlignment="1">
      <alignment horizontal="left"/>
    </xf>
    <xf numFmtId="0" fontId="15" fillId="0" borderId="23" xfId="0" applyFont="1" applyBorder="1" applyAlignment="1">
      <alignment horizontal="left"/>
    </xf>
    <xf numFmtId="0" fontId="14" fillId="8" borderId="15"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7" fillId="0" borderId="0" xfId="2" applyFont="1" applyBorder="1" applyAlignment="1">
      <alignment horizontal="center" vertical="center"/>
    </xf>
    <xf numFmtId="0" fontId="15" fillId="0" borderId="0" xfId="0" applyFont="1" applyAlignment="1">
      <alignment horizontal="left" vertical="top" wrapText="1"/>
    </xf>
    <xf numFmtId="0" fontId="19" fillId="0" borderId="0" xfId="2" applyFont="1" applyBorder="1" applyAlignment="1">
      <alignment horizontal="left" vertical="center" indent="5"/>
    </xf>
    <xf numFmtId="0" fontId="17" fillId="0" borderId="0" xfId="2" applyFont="1" applyBorder="1" applyAlignment="1">
      <alignment horizontal="left" vertical="center" indent="5"/>
    </xf>
    <xf numFmtId="0" fontId="14" fillId="8" borderId="10"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12" xfId="0" applyFont="1" applyFill="1" applyBorder="1" applyAlignment="1">
      <alignment horizontal="center" vertical="center"/>
    </xf>
    <xf numFmtId="0" fontId="15" fillId="0" borderId="1" xfId="0" applyFont="1" applyBorder="1" applyAlignment="1">
      <alignment horizontal="center"/>
    </xf>
    <xf numFmtId="49" fontId="15" fillId="0" borderId="25" xfId="0" applyNumberFormat="1" applyFont="1" applyBorder="1" applyAlignment="1">
      <alignment horizontal="center"/>
    </xf>
    <xf numFmtId="49" fontId="15" fillId="0" borderId="26" xfId="0" applyNumberFormat="1" applyFont="1" applyBorder="1" applyAlignment="1">
      <alignment horizontal="center"/>
    </xf>
    <xf numFmtId="49" fontId="15" fillId="0" borderId="47" xfId="0" applyNumberFormat="1" applyFont="1" applyBorder="1" applyAlignment="1">
      <alignment horizontal="center"/>
    </xf>
    <xf numFmtId="49" fontId="15" fillId="0" borderId="23" xfId="0" applyNumberFormat="1" applyFont="1" applyBorder="1" applyAlignment="1">
      <alignment horizontal="center"/>
    </xf>
  </cellXfs>
  <cellStyles count="5">
    <cellStyle name="Calculation" xfId="4" builtinId="22"/>
    <cellStyle name="Currency" xfId="1" builtinId="4"/>
    <cellStyle name="Hyperlink" xfId="2" builtinId="8"/>
    <cellStyle name="Normal" xfId="0" builtinId="0"/>
    <cellStyle name="Normal 2" xfId="3"/>
  </cellStyles>
  <dxfs count="0"/>
  <tableStyles count="0" defaultTableStyle="TableStyleMedium2" defaultPivotStyle="PivotStyleLight16"/>
  <colors>
    <mruColors>
      <color rgb="FF800000"/>
      <color rgb="FF0000FF"/>
      <color rgb="FFB59A57"/>
      <color rgb="FF003594"/>
      <color rgb="FF852146"/>
      <color rgb="FFFFCD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dentloans.gov/myDirectLoan/index.action" TargetMode="External"/><Relationship Id="rId2" Type="http://schemas.openxmlformats.org/officeDocument/2006/relationships/hyperlink" Target="../AppData/Local/Microsoft/Windows/INetCache/Content.Outlook/Z1LIYWE9/my.sc.edu" TargetMode="External"/><Relationship Id="rId1" Type="http://schemas.openxmlformats.org/officeDocument/2006/relationships/hyperlink" Target="https://www.studentloans.gov/" TargetMode="External"/><Relationship Id="rId6" Type="http://schemas.openxmlformats.org/officeDocument/2006/relationships/printerSettings" Target="../printerSettings/printerSettings1.bin"/><Relationship Id="rId5" Type="http://schemas.openxmlformats.org/officeDocument/2006/relationships/hyperlink" Target="https://studentloans.gov/myDirectLoan/index.action" TargetMode="External"/><Relationship Id="rId4" Type="http://schemas.openxmlformats.org/officeDocument/2006/relationships/hyperlink" Target="../AppData/Local/Microsoft/Windows/INetCache/Content.Outlook/Z1LIYWE9/my.sc.ed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ke-energy.com/home" TargetMode="External"/><Relationship Id="rId1" Type="http://schemas.openxmlformats.org/officeDocument/2006/relationships/hyperlink" Target="http://www.piedmontng.com/yourhome/home.aspx"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my.sc.edu/" TargetMode="External"/><Relationship Id="rId3" Type="http://schemas.openxmlformats.org/officeDocument/2006/relationships/hyperlink" Target="http://www.studentloans.gov/" TargetMode="External"/><Relationship Id="rId7" Type="http://schemas.openxmlformats.org/officeDocument/2006/relationships/hyperlink" Target="https://cas.oakland.edu/cas/login?service=https://mysail.oakland.edu/uPortal/Login" TargetMode="External"/><Relationship Id="rId2" Type="http://schemas.openxmlformats.org/officeDocument/2006/relationships/hyperlink" Target="https://my.sc.edu/" TargetMode="External"/><Relationship Id="rId1" Type="http://schemas.openxmlformats.org/officeDocument/2006/relationships/hyperlink" Target="http://www.sc.edu/about/offices_and_divisions/financial_aid/loans/federal_direct_loans/index.php" TargetMode="External"/><Relationship Id="rId6" Type="http://schemas.openxmlformats.org/officeDocument/2006/relationships/hyperlink" Target="https://studentloans.gov/myDirectLoan/index.action" TargetMode="External"/><Relationship Id="rId5" Type="http://schemas.openxmlformats.org/officeDocument/2006/relationships/hyperlink" Target="https://studentloans.gov/myDirectLoan/index.action" TargetMode="External"/><Relationship Id="rId4" Type="http://schemas.openxmlformats.org/officeDocument/2006/relationships/hyperlink" Target="https://www.studentloans.go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sc.edu/about/offices_and_divisions/financial_aid/loans/federal_direct_loans/index.php"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6" Type="http://schemas.openxmlformats.org/officeDocument/2006/relationships/printerSettings" Target="../printerSettings/printerSettings3.bin"/><Relationship Id="rId5" Type="http://schemas.openxmlformats.org/officeDocument/2006/relationships/hyperlink" Target="http://www.studentloans.gov/" TargetMode="External"/><Relationship Id="rId4" Type="http://schemas.openxmlformats.org/officeDocument/2006/relationships/hyperlink" Target="https://my.sc.ed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sc.edu/about/offices_and_divisions/financial_aid/loans/federal_direct_loans/index.php"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5" Type="http://schemas.openxmlformats.org/officeDocument/2006/relationships/hyperlink" Target="http://www.studentloans.gov/" TargetMode="External"/><Relationship Id="rId4" Type="http://schemas.openxmlformats.org/officeDocument/2006/relationships/hyperlink" Target="https://my.sc.edu/"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c.edu/about/offices_and_divisions/financial_aid/loans/federal_direct_loans/index.php"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5" Type="http://schemas.openxmlformats.org/officeDocument/2006/relationships/hyperlink" Target="http://www.studentloans.gov/" TargetMode="External"/><Relationship Id="rId4" Type="http://schemas.openxmlformats.org/officeDocument/2006/relationships/hyperlink" Target="https://my.sc.edu/"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my.sc.edu/" TargetMode="External"/><Relationship Id="rId1" Type="http://schemas.openxmlformats.org/officeDocument/2006/relationships/hyperlink" Target="http://www.studentloans.gov/"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slds.ed.gov/npas/index.htm" TargetMode="External"/><Relationship Id="rId2" Type="http://schemas.openxmlformats.org/officeDocument/2006/relationships/hyperlink" Target="mailto:dhales@aamc.org" TargetMode="External"/><Relationship Id="rId1" Type="http://schemas.openxmlformats.org/officeDocument/2006/relationships/hyperlink" Target="../../jjones/AppData/Roaming/Microsoft/Excel/www.aamc.org/medloans" TargetMode="External"/><Relationship Id="rId4" Type="http://schemas.openxmlformats.org/officeDocument/2006/relationships/hyperlink" Target="http://www.aamc.org/medloan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members.aamc.org/eweb/DynamicPage.aspx?Action=Add&amp;ObjectKeyFrom=1A83491A-9853-4C87-86A4-F7D95601C2E2&amp;WebCode=PubDetailAdd&amp;DoNotSave=yes&amp;ParentObject=CentralizedOrderEntry&amp;ParentDataObject=Invoice%20Detail&amp;ivd_formkey=69202792-63d7-4ba2-bf4e-a0da41" TargetMode="External"/><Relationship Id="rId13" Type="http://schemas.openxmlformats.org/officeDocument/2006/relationships/hyperlink" Target="http://www.nbme.org/students/examfees.html" TargetMode="External"/><Relationship Id="rId18" Type="http://schemas.openxmlformats.org/officeDocument/2006/relationships/hyperlink" Target="http://www.sc.edu/bursar" TargetMode="External"/><Relationship Id="rId3" Type="http://schemas.openxmlformats.org/officeDocument/2006/relationships/hyperlink" Target="https://studentaid.ed.gov/sa/types/loans/plus" TargetMode="External"/><Relationship Id="rId7" Type="http://schemas.openxmlformats.org/officeDocument/2006/relationships/hyperlink" Target="https://studentaid.ed.gov/sa/repay-loans" TargetMode="External"/><Relationship Id="rId12" Type="http://schemas.openxmlformats.org/officeDocument/2006/relationships/hyperlink" Target="http://sc.edu/study/colleges_schools/medicine_greenville/financialaid/index.php" TargetMode="External"/><Relationship Id="rId17" Type="http://schemas.openxmlformats.org/officeDocument/2006/relationships/hyperlink" Target="http://www.sc.edu/financialaid" TargetMode="External"/><Relationship Id="rId2" Type="http://schemas.openxmlformats.org/officeDocument/2006/relationships/hyperlink" Target="https://studentaid.ed.gov/sa/types/loans/subsidized-unsubsidized" TargetMode="External"/><Relationship Id="rId16" Type="http://schemas.openxmlformats.org/officeDocument/2006/relationships/hyperlink" Target="https://mysail.oakland.edu/" TargetMode="External"/><Relationship Id="rId20" Type="http://schemas.openxmlformats.org/officeDocument/2006/relationships/hyperlink" Target="https://students-residents.aamc.org/financial-aid/article/cost-residency-interviews/" TargetMode="External"/><Relationship Id="rId1" Type="http://schemas.openxmlformats.org/officeDocument/2006/relationships/hyperlink" Target="https://studentaid.ed.gov/sa/types/loans/interest-rates" TargetMode="External"/><Relationship Id="rId6" Type="http://schemas.openxmlformats.org/officeDocument/2006/relationships/hyperlink" Target="https://students-residents.aamc.org/financial-aid/article/cost-applying-medical-residency/" TargetMode="External"/><Relationship Id="rId11" Type="http://schemas.openxmlformats.org/officeDocument/2006/relationships/hyperlink" Target="https://students-residents.aamc.org/financial-aid/article/budgeting-basics-managing-money-during-lean-years/" TargetMode="External"/><Relationship Id="rId5" Type="http://schemas.openxmlformats.org/officeDocument/2006/relationships/hyperlink" Target="https://www.nslds.ed.gov/nslds/nslds_SA/" TargetMode="External"/><Relationship Id="rId15" Type="http://schemas.openxmlformats.org/officeDocument/2006/relationships/hyperlink" Target="https://my.sc.edu/" TargetMode="External"/><Relationship Id="rId10" Type="http://schemas.openxmlformats.org/officeDocument/2006/relationships/hyperlink" Target="http://sc.edu/study/colleges_schools/medicine_greenville/financialaid/tuition.php" TargetMode="External"/><Relationship Id="rId19" Type="http://schemas.openxmlformats.org/officeDocument/2006/relationships/hyperlink" Target="https://registrar.sc.edu/" TargetMode="External"/><Relationship Id="rId4" Type="http://schemas.openxmlformats.org/officeDocument/2006/relationships/hyperlink" Target="https://students-residents.aamc.org/financial-aid/article/budgeting-ideas-and-tips/" TargetMode="External"/><Relationship Id="rId9" Type="http://schemas.openxmlformats.org/officeDocument/2006/relationships/hyperlink" Target="http://www.oakland.edu/ebill" TargetMode="External"/><Relationship Id="rId14" Type="http://schemas.openxmlformats.org/officeDocument/2006/relationships/hyperlink" Target="https://mysail.oakland.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40"/>
  <sheetViews>
    <sheetView showGridLines="0" zoomScale="120" zoomScaleNormal="120" zoomScalePageLayoutView="120" workbookViewId="0">
      <selection activeCell="B25" sqref="B25"/>
    </sheetView>
  </sheetViews>
  <sheetFormatPr defaultColWidth="8.88671875" defaultRowHeight="14.4" x14ac:dyDescent="0.3"/>
  <cols>
    <col min="1" max="1" width="1.44140625" customWidth="1"/>
    <col min="2" max="2" width="7.109375" customWidth="1"/>
    <col min="3" max="3" width="32.88671875" customWidth="1"/>
    <col min="4" max="4" width="9.6640625" customWidth="1"/>
    <col min="5" max="6" width="11.44140625" customWidth="1"/>
    <col min="7" max="7" width="19.44140625" customWidth="1"/>
    <col min="8" max="8" width="29.6640625" customWidth="1"/>
    <col min="9" max="9" width="1.44140625" customWidth="1"/>
  </cols>
  <sheetData>
    <row r="1" spans="1:15" ht="7.5" customHeight="1" thickBot="1" x14ac:dyDescent="0.35">
      <c r="A1" s="306"/>
      <c r="B1" s="307"/>
      <c r="C1" s="307"/>
      <c r="D1" s="307"/>
      <c r="E1" s="307"/>
      <c r="F1" s="307"/>
      <c r="G1" s="307"/>
      <c r="H1" s="307"/>
      <c r="I1" s="260"/>
    </row>
    <row r="2" spans="1:15" ht="15" customHeight="1" x14ac:dyDescent="0.3">
      <c r="A2" s="262"/>
      <c r="B2" s="341" t="s">
        <v>126</v>
      </c>
      <c r="C2" s="342"/>
      <c r="D2" s="342"/>
      <c r="E2" s="342"/>
      <c r="F2" s="342"/>
      <c r="G2" s="342"/>
      <c r="H2" s="342"/>
      <c r="I2" s="270"/>
    </row>
    <row r="3" spans="1:15" ht="15" customHeight="1" thickBot="1" x14ac:dyDescent="0.35">
      <c r="A3" s="262"/>
      <c r="B3" s="343"/>
      <c r="C3" s="344"/>
      <c r="D3" s="344"/>
      <c r="E3" s="344"/>
      <c r="F3" s="344"/>
      <c r="G3" s="344"/>
      <c r="H3" s="344"/>
      <c r="I3" s="270"/>
    </row>
    <row r="4" spans="1:15" ht="7.5" customHeight="1" x14ac:dyDescent="0.3">
      <c r="A4" s="262"/>
      <c r="B4" s="290"/>
      <c r="C4" s="290"/>
      <c r="D4" s="290"/>
      <c r="E4" s="290"/>
      <c r="F4" s="290"/>
      <c r="G4" s="290"/>
      <c r="H4" s="290"/>
      <c r="I4" s="270"/>
    </row>
    <row r="5" spans="1:15" ht="14.25" customHeight="1" thickBot="1" x14ac:dyDescent="0.35">
      <c r="A5" s="262"/>
      <c r="B5" s="225"/>
      <c r="C5" s="226"/>
      <c r="D5" s="226"/>
      <c r="E5" s="226"/>
      <c r="F5" s="226"/>
      <c r="G5" s="226"/>
      <c r="H5" s="227"/>
      <c r="I5" s="270"/>
    </row>
    <row r="6" spans="1:15" ht="18.75" customHeight="1" x14ac:dyDescent="0.35">
      <c r="A6" s="262"/>
      <c r="B6" s="228">
        <v>1</v>
      </c>
      <c r="C6" s="95" t="s">
        <v>54</v>
      </c>
      <c r="D6" s="95"/>
      <c r="E6" s="95"/>
      <c r="F6" s="95"/>
      <c r="G6" s="95"/>
      <c r="H6" s="229"/>
      <c r="I6" s="270"/>
      <c r="K6" s="332" t="s">
        <v>142</v>
      </c>
      <c r="L6" s="333"/>
      <c r="M6" s="333"/>
      <c r="N6" s="333"/>
      <c r="O6" s="334"/>
    </row>
    <row r="7" spans="1:15" ht="18" x14ac:dyDescent="0.35">
      <c r="A7" s="262"/>
      <c r="B7" s="228"/>
      <c r="C7" s="95"/>
      <c r="D7" s="95"/>
      <c r="E7" s="95"/>
      <c r="F7" s="95"/>
      <c r="G7" s="95"/>
      <c r="H7" s="229"/>
      <c r="I7" s="270"/>
      <c r="K7" s="335"/>
      <c r="L7" s="336"/>
      <c r="M7" s="336"/>
      <c r="N7" s="336"/>
      <c r="O7" s="337"/>
    </row>
    <row r="8" spans="1:15" ht="18" x14ac:dyDescent="0.35">
      <c r="A8" s="262"/>
      <c r="B8" s="228">
        <v>2</v>
      </c>
      <c r="C8" s="95" t="s">
        <v>46</v>
      </c>
      <c r="D8" s="95"/>
      <c r="E8" s="95"/>
      <c r="F8" s="95"/>
      <c r="G8" s="95"/>
      <c r="H8" s="229"/>
      <c r="I8" s="322"/>
      <c r="K8" s="335"/>
      <c r="L8" s="336"/>
      <c r="M8" s="336"/>
      <c r="N8" s="336"/>
      <c r="O8" s="337"/>
    </row>
    <row r="9" spans="1:15" ht="18" x14ac:dyDescent="0.35">
      <c r="A9" s="262"/>
      <c r="B9" s="228"/>
      <c r="C9" s="95"/>
      <c r="D9" s="95"/>
      <c r="E9" s="95"/>
      <c r="F9" s="95"/>
      <c r="G9" s="95"/>
      <c r="H9" s="229"/>
      <c r="I9" s="270"/>
      <c r="K9" s="335"/>
      <c r="L9" s="336"/>
      <c r="M9" s="336"/>
      <c r="N9" s="336"/>
      <c r="O9" s="337"/>
    </row>
    <row r="10" spans="1:15" ht="18.600000000000001" thickBot="1" x14ac:dyDescent="0.4">
      <c r="A10" s="262"/>
      <c r="B10" s="228">
        <v>3</v>
      </c>
      <c r="C10" s="95" t="s">
        <v>108</v>
      </c>
      <c r="D10" s="95"/>
      <c r="E10" s="95"/>
      <c r="F10" s="95"/>
      <c r="G10" s="95"/>
      <c r="H10" s="229"/>
      <c r="I10" s="270"/>
      <c r="K10" s="338"/>
      <c r="L10" s="339"/>
      <c r="M10" s="339"/>
      <c r="N10" s="339"/>
      <c r="O10" s="340"/>
    </row>
    <row r="11" spans="1:15" ht="18" x14ac:dyDescent="0.35">
      <c r="A11" s="262"/>
      <c r="B11" s="228"/>
      <c r="C11" s="95"/>
      <c r="D11" s="95"/>
      <c r="E11" s="95"/>
      <c r="F11" s="95"/>
      <c r="G11" s="95"/>
      <c r="H11" s="229"/>
      <c r="I11" s="270"/>
    </row>
    <row r="12" spans="1:15" ht="18.600000000000001" thickBot="1" x14ac:dyDescent="0.4">
      <c r="A12" s="262"/>
      <c r="B12" s="228">
        <v>4</v>
      </c>
      <c r="C12" s="95" t="s">
        <v>120</v>
      </c>
      <c r="D12" s="95"/>
      <c r="E12" s="95"/>
      <c r="F12" s="95"/>
      <c r="G12" s="95"/>
      <c r="H12" s="330" t="s">
        <v>143</v>
      </c>
      <c r="I12" s="270"/>
    </row>
    <row r="13" spans="1:15" ht="18" x14ac:dyDescent="0.35">
      <c r="A13" s="262"/>
      <c r="B13" s="228"/>
      <c r="C13" s="95"/>
      <c r="D13" s="95"/>
      <c r="E13" s="95"/>
      <c r="F13" s="95"/>
      <c r="G13" s="95"/>
      <c r="H13" s="229"/>
      <c r="I13" s="270"/>
      <c r="K13" s="332" t="s">
        <v>127</v>
      </c>
      <c r="L13" s="333"/>
      <c r="M13" s="333"/>
      <c r="N13" s="333"/>
      <c r="O13" s="334"/>
    </row>
    <row r="14" spans="1:15" ht="18" x14ac:dyDescent="0.35">
      <c r="A14" s="262"/>
      <c r="B14" s="228">
        <v>5</v>
      </c>
      <c r="C14" s="95" t="s">
        <v>125</v>
      </c>
      <c r="D14" s="95"/>
      <c r="E14" s="95"/>
      <c r="F14" s="95"/>
      <c r="G14" s="97"/>
      <c r="H14" s="229"/>
      <c r="I14" s="270"/>
      <c r="K14" s="335"/>
      <c r="L14" s="336"/>
      <c r="M14" s="336"/>
      <c r="N14" s="336"/>
      <c r="O14" s="337"/>
    </row>
    <row r="15" spans="1:15" ht="18" x14ac:dyDescent="0.35">
      <c r="A15" s="262"/>
      <c r="B15" s="228"/>
      <c r="C15" s="95"/>
      <c r="D15" s="95"/>
      <c r="E15" s="95"/>
      <c r="F15" s="95"/>
      <c r="G15" s="97"/>
      <c r="H15" s="229"/>
      <c r="I15" s="270"/>
      <c r="K15" s="335"/>
      <c r="L15" s="336"/>
      <c r="M15" s="336"/>
      <c r="N15" s="336"/>
      <c r="O15" s="337"/>
    </row>
    <row r="16" spans="1:15" ht="18" x14ac:dyDescent="0.35">
      <c r="A16" s="262"/>
      <c r="B16" s="228">
        <v>6</v>
      </c>
      <c r="C16" s="95" t="s">
        <v>82</v>
      </c>
      <c r="D16" s="122" t="s">
        <v>144</v>
      </c>
      <c r="E16" s="95" t="s">
        <v>84</v>
      </c>
      <c r="F16" s="95"/>
      <c r="G16" s="97"/>
      <c r="H16" s="229"/>
      <c r="I16" s="270"/>
      <c r="K16" s="335"/>
      <c r="L16" s="336"/>
      <c r="M16" s="336"/>
      <c r="N16" s="336"/>
      <c r="O16" s="337"/>
    </row>
    <row r="17" spans="1:15" ht="18.600000000000001" thickBot="1" x14ac:dyDescent="0.4">
      <c r="A17" s="262"/>
      <c r="B17" s="228"/>
      <c r="C17" s="95"/>
      <c r="D17" s="122"/>
      <c r="E17" s="95"/>
      <c r="F17" s="95"/>
      <c r="G17" s="97"/>
      <c r="H17" s="229"/>
      <c r="I17" s="270"/>
      <c r="K17" s="338"/>
      <c r="L17" s="339"/>
      <c r="M17" s="339"/>
      <c r="N17" s="339"/>
      <c r="O17" s="340"/>
    </row>
    <row r="18" spans="1:15" ht="7.5" customHeight="1" x14ac:dyDescent="0.35">
      <c r="A18" s="262"/>
      <c r="B18" s="276"/>
      <c r="C18" s="276"/>
      <c r="D18" s="276"/>
      <c r="E18" s="276"/>
      <c r="F18" s="276"/>
      <c r="G18" s="276"/>
      <c r="H18" s="276"/>
      <c r="I18" s="270"/>
      <c r="K18" s="333"/>
      <c r="L18" s="333"/>
      <c r="M18" s="333"/>
      <c r="N18" s="333"/>
      <c r="O18" s="333"/>
    </row>
    <row r="19" spans="1:15" ht="18.75" customHeight="1" thickBot="1" x14ac:dyDescent="0.35">
      <c r="A19" s="262"/>
      <c r="B19" s="345" t="s">
        <v>107</v>
      </c>
      <c r="C19" s="345"/>
      <c r="D19" s="345"/>
      <c r="E19" s="345"/>
      <c r="F19" s="345"/>
      <c r="G19" s="345"/>
      <c r="H19" s="346"/>
      <c r="I19" s="270"/>
      <c r="K19" s="336"/>
      <c r="L19" s="336"/>
      <c r="M19" s="336"/>
      <c r="N19" s="336"/>
      <c r="O19" s="336"/>
    </row>
    <row r="20" spans="1:15" ht="15.75" customHeight="1" x14ac:dyDescent="0.35">
      <c r="A20" s="262"/>
      <c r="B20" s="100"/>
      <c r="C20" s="101" t="s">
        <v>56</v>
      </c>
      <c r="D20" s="101"/>
      <c r="E20" s="102"/>
      <c r="F20" s="102"/>
      <c r="G20" s="103"/>
      <c r="H20" s="104"/>
      <c r="I20" s="270"/>
      <c r="K20" s="336"/>
      <c r="L20" s="336"/>
      <c r="M20" s="336"/>
      <c r="N20" s="336"/>
      <c r="O20" s="336"/>
    </row>
    <row r="21" spans="1:15" ht="20.25" customHeight="1" x14ac:dyDescent="0.35">
      <c r="A21" s="262"/>
      <c r="B21" s="105"/>
      <c r="C21" s="106" t="s">
        <v>57</v>
      </c>
      <c r="D21" s="106"/>
      <c r="E21" s="95"/>
      <c r="F21" s="95"/>
      <c r="G21" s="107"/>
      <c r="H21" s="96"/>
      <c r="I21" s="270"/>
      <c r="K21" s="336"/>
      <c r="L21" s="336"/>
      <c r="M21" s="336"/>
      <c r="N21" s="336"/>
      <c r="O21" s="336"/>
    </row>
    <row r="22" spans="1:15" ht="18.600000000000001" thickBot="1" x14ac:dyDescent="0.4">
      <c r="A22" s="262"/>
      <c r="B22" s="108"/>
      <c r="C22" s="109" t="s">
        <v>159</v>
      </c>
      <c r="D22" s="110"/>
      <c r="E22" s="98"/>
      <c r="F22" s="98"/>
      <c r="G22" s="111"/>
      <c r="H22" s="99"/>
      <c r="I22" s="270"/>
    </row>
    <row r="23" spans="1:15" ht="7.5" customHeight="1" x14ac:dyDescent="0.35">
      <c r="A23" s="262"/>
      <c r="B23" s="276"/>
      <c r="C23" s="276"/>
      <c r="D23" s="277"/>
      <c r="E23" s="278"/>
      <c r="F23" s="276"/>
      <c r="G23" s="329"/>
      <c r="H23" s="276"/>
      <c r="I23" s="270"/>
    </row>
    <row r="25" spans="1:15" x14ac:dyDescent="0.3">
      <c r="B25" t="s">
        <v>187</v>
      </c>
    </row>
    <row r="40" ht="7.5" customHeight="1" x14ac:dyDescent="0.3"/>
  </sheetData>
  <mergeCells count="5">
    <mergeCell ref="K6:O10"/>
    <mergeCell ref="B2:H3"/>
    <mergeCell ref="K13:O17"/>
    <mergeCell ref="K18:O21"/>
    <mergeCell ref="B19:H19"/>
  </mergeCells>
  <hyperlinks>
    <hyperlink ref="C20:C21" r:id="rId1" display=" - Entrance Counseling"/>
    <hyperlink ref="D16" r:id="rId2"/>
    <hyperlink ref="C21" r:id="rId3"/>
    <hyperlink ref="H12" r:id="rId4" display="my.sc.edu"/>
    <hyperlink ref="C20" r:id="rId5"/>
  </hyperlinks>
  <pageMargins left="0.7" right="0.7" top="0.75" bottom="0.75" header="0.3" footer="0.3"/>
  <pageSetup orientation="landscape" r:id="rId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3"/>
  <sheetViews>
    <sheetView showGridLines="0" topLeftCell="A10" zoomScale="120" zoomScaleNormal="120" zoomScalePageLayoutView="120" workbookViewId="0">
      <selection activeCell="B35" sqref="B35"/>
    </sheetView>
  </sheetViews>
  <sheetFormatPr defaultColWidth="8.88671875" defaultRowHeight="14.4" x14ac:dyDescent="0.3"/>
  <cols>
    <col min="1" max="1" width="1.44140625" customWidth="1"/>
    <col min="2" max="2" width="40" customWidth="1"/>
    <col min="3" max="3" width="20" customWidth="1"/>
    <col min="4" max="4" width="1.44140625" customWidth="1"/>
    <col min="5" max="5" width="40" customWidth="1"/>
    <col min="6" max="6" width="20" customWidth="1"/>
    <col min="7" max="7" width="1.33203125" customWidth="1"/>
  </cols>
  <sheetData>
    <row r="1" spans="1:13" ht="7.5" customHeight="1" thickBot="1" x14ac:dyDescent="0.35">
      <c r="A1" s="258"/>
      <c r="B1" s="259"/>
      <c r="C1" s="259"/>
      <c r="D1" s="259"/>
      <c r="E1" s="259"/>
      <c r="F1" s="259"/>
      <c r="G1" s="260"/>
    </row>
    <row r="2" spans="1:13" x14ac:dyDescent="0.3">
      <c r="A2" s="262"/>
      <c r="B2" s="341" t="s">
        <v>128</v>
      </c>
      <c r="C2" s="342"/>
      <c r="D2" s="342"/>
      <c r="E2" s="342"/>
      <c r="F2" s="357"/>
      <c r="G2" s="270"/>
    </row>
    <row r="3" spans="1:13" ht="15" thickBot="1" x14ac:dyDescent="0.35">
      <c r="A3" s="262"/>
      <c r="B3" s="343"/>
      <c r="C3" s="344"/>
      <c r="D3" s="344"/>
      <c r="E3" s="344"/>
      <c r="F3" s="358"/>
      <c r="G3" s="270"/>
    </row>
    <row r="4" spans="1:13" ht="7.5" customHeight="1" thickBot="1" x14ac:dyDescent="0.35">
      <c r="A4" s="263"/>
      <c r="B4" s="269"/>
      <c r="C4" s="269"/>
      <c r="D4" s="269"/>
      <c r="E4" s="269"/>
      <c r="F4" s="269"/>
      <c r="G4" s="271"/>
      <c r="H4" s="3"/>
    </row>
    <row r="5" spans="1:13" ht="16.2" thickBot="1" x14ac:dyDescent="0.35">
      <c r="A5" s="263"/>
      <c r="B5" s="361" t="s">
        <v>48</v>
      </c>
      <c r="C5" s="362"/>
      <c r="D5" s="269"/>
      <c r="E5" s="361" t="s">
        <v>49</v>
      </c>
      <c r="F5" s="362"/>
      <c r="G5" s="271"/>
      <c r="H5" s="3"/>
    </row>
    <row r="6" spans="1:13" ht="15.75" customHeight="1" thickBot="1" x14ac:dyDescent="0.35">
      <c r="A6" s="263"/>
      <c r="B6" s="70" t="s">
        <v>36</v>
      </c>
      <c r="C6" s="77">
        <v>0</v>
      </c>
      <c r="D6" s="269"/>
      <c r="E6" s="70" t="s">
        <v>39</v>
      </c>
      <c r="F6" s="77">
        <v>0</v>
      </c>
      <c r="G6" s="272"/>
      <c r="H6" s="4"/>
      <c r="I6" s="93"/>
      <c r="J6" s="69" t="s">
        <v>50</v>
      </c>
    </row>
    <row r="7" spans="1:13" ht="15.75" customHeight="1" thickBot="1" x14ac:dyDescent="0.35">
      <c r="A7" s="263"/>
      <c r="B7" s="169" t="s">
        <v>114</v>
      </c>
      <c r="C7" s="77">
        <v>0</v>
      </c>
      <c r="D7" s="269"/>
      <c r="E7" s="71" t="s">
        <v>6</v>
      </c>
      <c r="F7" s="77">
        <v>0</v>
      </c>
      <c r="G7" s="272"/>
      <c r="H7" s="4"/>
    </row>
    <row r="8" spans="1:13" ht="16.5" customHeight="1" thickBot="1" x14ac:dyDescent="0.35">
      <c r="A8" s="263"/>
      <c r="B8" s="71" t="s">
        <v>11</v>
      </c>
      <c r="C8" s="77">
        <v>0</v>
      </c>
      <c r="D8" s="269"/>
      <c r="E8" s="71" t="s">
        <v>7</v>
      </c>
      <c r="F8" s="77">
        <v>0</v>
      </c>
      <c r="G8" s="272"/>
      <c r="H8" s="4"/>
      <c r="I8" s="332" t="s">
        <v>145</v>
      </c>
      <c r="J8" s="333"/>
      <c r="K8" s="333"/>
      <c r="L8" s="333"/>
      <c r="M8" s="334"/>
    </row>
    <row r="9" spans="1:13" ht="16.2" thickBot="1" x14ac:dyDescent="0.35">
      <c r="A9" s="263"/>
      <c r="B9" s="71" t="s">
        <v>111</v>
      </c>
      <c r="C9" s="77">
        <v>0</v>
      </c>
      <c r="D9" s="269"/>
      <c r="E9" s="71" t="s">
        <v>40</v>
      </c>
      <c r="F9" s="77">
        <v>0</v>
      </c>
      <c r="G9" s="272"/>
      <c r="H9" s="4"/>
      <c r="I9" s="335"/>
      <c r="J9" s="336"/>
      <c r="K9" s="336"/>
      <c r="L9" s="336"/>
      <c r="M9" s="337"/>
    </row>
    <row r="10" spans="1:13" ht="16.2" thickBot="1" x14ac:dyDescent="0.35">
      <c r="A10" s="263"/>
      <c r="B10" s="71" t="s">
        <v>112</v>
      </c>
      <c r="C10" s="77">
        <v>0</v>
      </c>
      <c r="D10" s="269"/>
      <c r="E10" s="71" t="s">
        <v>41</v>
      </c>
      <c r="F10" s="77">
        <v>0</v>
      </c>
      <c r="G10" s="272"/>
      <c r="H10" s="4"/>
      <c r="I10" s="335"/>
      <c r="J10" s="336"/>
      <c r="K10" s="336"/>
      <c r="L10" s="336"/>
      <c r="M10" s="337"/>
    </row>
    <row r="11" spans="1:13" ht="16.2" thickBot="1" x14ac:dyDescent="0.35">
      <c r="A11" s="263"/>
      <c r="B11" s="155" t="s">
        <v>113</v>
      </c>
      <c r="C11" s="77">
        <v>0</v>
      </c>
      <c r="D11" s="269"/>
      <c r="E11" s="71" t="s">
        <v>42</v>
      </c>
      <c r="F11" s="77">
        <v>0</v>
      </c>
      <c r="G11" s="272"/>
      <c r="H11" s="4"/>
      <c r="I11" s="335"/>
      <c r="J11" s="336"/>
      <c r="K11" s="336"/>
      <c r="L11" s="336"/>
      <c r="M11" s="337"/>
    </row>
    <row r="12" spans="1:13" ht="16.2" thickBot="1" x14ac:dyDescent="0.35">
      <c r="A12" s="263"/>
      <c r="B12" s="71" t="s">
        <v>110</v>
      </c>
      <c r="C12" s="77">
        <v>0</v>
      </c>
      <c r="D12" s="269"/>
      <c r="E12" s="71" t="s">
        <v>43</v>
      </c>
      <c r="F12" s="77">
        <v>0</v>
      </c>
      <c r="G12" s="271"/>
      <c r="H12" s="3"/>
      <c r="I12" s="338"/>
      <c r="J12" s="339"/>
      <c r="K12" s="339"/>
      <c r="L12" s="339"/>
      <c r="M12" s="340"/>
    </row>
    <row r="13" spans="1:13" ht="16.2" thickBot="1" x14ac:dyDescent="0.35">
      <c r="A13" s="263"/>
      <c r="B13" s="71" t="s">
        <v>51</v>
      </c>
      <c r="C13" s="77">
        <v>0</v>
      </c>
      <c r="D13" s="269"/>
      <c r="E13" s="71" t="s">
        <v>44</v>
      </c>
      <c r="F13" s="77">
        <v>0</v>
      </c>
      <c r="G13" s="271"/>
      <c r="H13" s="3"/>
    </row>
    <row r="14" spans="1:13" ht="16.2" thickBot="1" x14ac:dyDescent="0.35">
      <c r="A14" s="263"/>
      <c r="B14" s="71" t="s">
        <v>52</v>
      </c>
      <c r="C14" s="77">
        <v>0</v>
      </c>
      <c r="D14" s="269"/>
      <c r="E14" s="71" t="s">
        <v>38</v>
      </c>
      <c r="F14" s="77">
        <v>0</v>
      </c>
      <c r="G14" s="271"/>
      <c r="H14" s="3"/>
    </row>
    <row r="15" spans="1:13" ht="16.2" thickBot="1" x14ac:dyDescent="0.35">
      <c r="A15" s="263"/>
      <c r="B15" s="71" t="s">
        <v>37</v>
      </c>
      <c r="C15" s="77">
        <v>0</v>
      </c>
      <c r="D15" s="269"/>
      <c r="E15" s="150" t="s">
        <v>38</v>
      </c>
      <c r="F15" s="77">
        <v>0</v>
      </c>
      <c r="G15" s="271"/>
      <c r="H15" s="3"/>
    </row>
    <row r="16" spans="1:13" ht="16.2" thickBot="1" x14ac:dyDescent="0.35">
      <c r="A16" s="263"/>
      <c r="B16" s="151" t="s">
        <v>9</v>
      </c>
      <c r="C16" s="152">
        <f>SUM(C6:C15)</f>
        <v>0</v>
      </c>
      <c r="D16" s="269"/>
      <c r="E16" s="151" t="s">
        <v>8</v>
      </c>
      <c r="F16" s="152">
        <f>SUM(F6:F15)</f>
        <v>0</v>
      </c>
      <c r="G16" s="271"/>
      <c r="H16" s="3"/>
    </row>
    <row r="17" spans="1:13" ht="15.6" x14ac:dyDescent="0.3">
      <c r="A17" s="263"/>
      <c r="B17" s="72"/>
      <c r="C17" s="73"/>
      <c r="D17" s="269"/>
      <c r="E17" s="22"/>
      <c r="F17" s="78"/>
      <c r="G17" s="271"/>
      <c r="H17" s="3"/>
    </row>
    <row r="18" spans="1:13" ht="15.6" x14ac:dyDescent="0.3">
      <c r="A18" s="263"/>
      <c r="B18" s="353" t="s">
        <v>32</v>
      </c>
      <c r="C18" s="354"/>
      <c r="D18" s="269"/>
      <c r="E18" s="74" t="s">
        <v>8</v>
      </c>
      <c r="F18" s="153">
        <f>SUM(F6:F15)</f>
        <v>0</v>
      </c>
      <c r="G18" s="271"/>
      <c r="H18" s="3"/>
    </row>
    <row r="19" spans="1:13" ht="16.2" thickBot="1" x14ac:dyDescent="0.35">
      <c r="A19" s="263"/>
      <c r="B19" s="353"/>
      <c r="C19" s="354"/>
      <c r="D19" s="269"/>
      <c r="E19" s="74" t="s">
        <v>9</v>
      </c>
      <c r="F19" s="154">
        <f>SUM(C6:C15)</f>
        <v>0</v>
      </c>
      <c r="G19" s="271"/>
      <c r="H19" s="3"/>
    </row>
    <row r="20" spans="1:13" ht="16.2" thickBot="1" x14ac:dyDescent="0.35">
      <c r="A20" s="263"/>
      <c r="B20" s="353"/>
      <c r="C20" s="354"/>
      <c r="D20" s="269"/>
      <c r="E20" s="74" t="s">
        <v>10</v>
      </c>
      <c r="F20" s="79">
        <f>SUM(F18:F19)</f>
        <v>0</v>
      </c>
      <c r="G20" s="271"/>
      <c r="H20" s="3"/>
      <c r="I20" s="49"/>
      <c r="J20" s="69" t="s">
        <v>55</v>
      </c>
    </row>
    <row r="21" spans="1:13" ht="15.6" x14ac:dyDescent="0.3">
      <c r="A21" s="263"/>
      <c r="B21" s="353"/>
      <c r="C21" s="354"/>
      <c r="D21" s="269"/>
      <c r="E21" s="74"/>
      <c r="F21" s="75"/>
      <c r="G21" s="271"/>
      <c r="H21" s="3"/>
    </row>
    <row r="22" spans="1:13" ht="15.6" x14ac:dyDescent="0.3">
      <c r="A22" s="263"/>
      <c r="B22" s="353"/>
      <c r="C22" s="354"/>
      <c r="D22" s="269"/>
      <c r="E22" s="74" t="s">
        <v>81</v>
      </c>
      <c r="F22" s="359"/>
      <c r="G22" s="271"/>
      <c r="H22" s="3"/>
    </row>
    <row r="23" spans="1:13" ht="16.2" thickBot="1" x14ac:dyDescent="0.35">
      <c r="A23" s="263"/>
      <c r="B23" s="355"/>
      <c r="C23" s="356"/>
      <c r="D23" s="269"/>
      <c r="E23" s="76"/>
      <c r="F23" s="360"/>
      <c r="G23" s="271"/>
      <c r="H23" s="3"/>
    </row>
    <row r="24" spans="1:13" ht="7.5" customHeight="1" thickBot="1" x14ac:dyDescent="0.35">
      <c r="A24" s="264"/>
      <c r="B24" s="265"/>
      <c r="C24" s="265"/>
      <c r="D24" s="266"/>
      <c r="E24" s="267"/>
      <c r="F24" s="267"/>
      <c r="G24" s="268"/>
      <c r="H24" s="3"/>
    </row>
    <row r="25" spans="1:13" ht="16.2" thickBot="1" x14ac:dyDescent="0.35">
      <c r="A25" s="3"/>
      <c r="B25" s="7"/>
      <c r="C25" s="67"/>
      <c r="D25" s="68"/>
      <c r="E25" s="3"/>
      <c r="F25" s="3"/>
      <c r="G25" s="3"/>
      <c r="H25" s="3"/>
    </row>
    <row r="26" spans="1:13" ht="16.5" customHeight="1" thickBot="1" x14ac:dyDescent="0.35">
      <c r="A26" s="3"/>
      <c r="B26" s="363" t="s">
        <v>87</v>
      </c>
      <c r="C26" s="364"/>
      <c r="D26" s="3"/>
      <c r="E26" s="347" t="s">
        <v>86</v>
      </c>
      <c r="F26" s="348"/>
      <c r="G26" s="3"/>
      <c r="H26" s="3"/>
      <c r="I26" s="332" t="s">
        <v>127</v>
      </c>
      <c r="J26" s="333"/>
      <c r="K26" s="333"/>
      <c r="L26" s="333"/>
      <c r="M26" s="334"/>
    </row>
    <row r="27" spans="1:13" ht="15.6" x14ac:dyDescent="0.3">
      <c r="A27" s="3"/>
      <c r="B27" s="365" t="s">
        <v>146</v>
      </c>
      <c r="C27" s="366"/>
      <c r="D27" s="7"/>
      <c r="E27" s="349" t="s">
        <v>83</v>
      </c>
      <c r="F27" s="350"/>
      <c r="G27" s="3"/>
      <c r="H27" s="3"/>
      <c r="I27" s="335"/>
      <c r="J27" s="336"/>
      <c r="K27" s="336"/>
      <c r="L27" s="336"/>
      <c r="M27" s="337"/>
    </row>
    <row r="28" spans="1:13" ht="15.6" x14ac:dyDescent="0.3">
      <c r="A28" s="3"/>
      <c r="B28" s="367"/>
      <c r="C28" s="368"/>
      <c r="D28" s="7"/>
      <c r="E28" s="351"/>
      <c r="F28" s="352"/>
      <c r="G28" s="3"/>
      <c r="H28" s="3"/>
      <c r="I28" s="335"/>
      <c r="J28" s="336"/>
      <c r="K28" s="336"/>
      <c r="L28" s="336"/>
      <c r="M28" s="337"/>
    </row>
    <row r="29" spans="1:13" ht="15.6" x14ac:dyDescent="0.3">
      <c r="A29" s="3"/>
      <c r="B29" s="367"/>
      <c r="C29" s="368"/>
      <c r="D29" s="7"/>
      <c r="E29" s="351"/>
      <c r="F29" s="352"/>
      <c r="G29" s="3"/>
      <c r="H29" s="3"/>
      <c r="I29" s="335"/>
      <c r="J29" s="336"/>
      <c r="K29" s="336"/>
      <c r="L29" s="336"/>
      <c r="M29" s="337"/>
    </row>
    <row r="30" spans="1:13" ht="16.2" thickBot="1" x14ac:dyDescent="0.35">
      <c r="A30" s="3"/>
      <c r="B30" s="367"/>
      <c r="C30" s="368"/>
      <c r="D30" s="7"/>
      <c r="E30" s="351"/>
      <c r="F30" s="352"/>
      <c r="G30" s="3"/>
      <c r="H30" s="3"/>
      <c r="I30" s="338"/>
      <c r="J30" s="339"/>
      <c r="K30" s="339"/>
      <c r="L30" s="339"/>
      <c r="M30" s="340"/>
    </row>
    <row r="31" spans="1:13" ht="16.2" thickBot="1" x14ac:dyDescent="0.35">
      <c r="A31" s="3"/>
      <c r="B31" s="367"/>
      <c r="C31" s="368"/>
      <c r="D31" s="7"/>
      <c r="E31" s="351"/>
      <c r="F31" s="352"/>
      <c r="G31" s="3"/>
      <c r="H31" s="3"/>
    </row>
    <row r="32" spans="1:13" ht="15.6" x14ac:dyDescent="0.3">
      <c r="A32" s="3"/>
      <c r="B32" s="367"/>
      <c r="C32" s="368"/>
      <c r="D32" s="7"/>
      <c r="E32" s="136" t="s">
        <v>147</v>
      </c>
      <c r="F32" s="138"/>
      <c r="G32" s="3"/>
      <c r="H32" s="3"/>
    </row>
    <row r="33" spans="1:8" ht="16.2" thickBot="1" x14ac:dyDescent="0.35">
      <c r="A33" s="3"/>
      <c r="B33" s="369"/>
      <c r="C33" s="370"/>
      <c r="D33" s="7"/>
      <c r="E33" s="137" t="s">
        <v>148</v>
      </c>
      <c r="F33" s="139"/>
      <c r="G33" s="3"/>
      <c r="H33" s="3"/>
    </row>
    <row r="34" spans="1:8" ht="15.6" x14ac:dyDescent="0.3">
      <c r="A34" s="3"/>
      <c r="D34" s="7"/>
      <c r="G34" s="3"/>
      <c r="H34" s="3"/>
    </row>
    <row r="35" spans="1:8" ht="15.6" x14ac:dyDescent="0.3">
      <c r="A35" s="3"/>
      <c r="B35" t="s">
        <v>187</v>
      </c>
      <c r="G35" s="3"/>
      <c r="H35" s="3"/>
    </row>
    <row r="36" spans="1:8" ht="15.6" x14ac:dyDescent="0.3">
      <c r="A36" s="3"/>
      <c r="G36" s="3"/>
      <c r="H36" s="3"/>
    </row>
    <row r="37" spans="1:8" ht="15.6" x14ac:dyDescent="0.3">
      <c r="A37" s="3"/>
      <c r="G37" s="3"/>
      <c r="H37" s="3"/>
    </row>
    <row r="38" spans="1:8" ht="15.6" x14ac:dyDescent="0.3">
      <c r="A38" s="3"/>
      <c r="G38" s="3"/>
      <c r="H38" s="3"/>
    </row>
    <row r="39" spans="1:8" ht="15.6" x14ac:dyDescent="0.3">
      <c r="A39" s="3"/>
      <c r="G39" s="3"/>
      <c r="H39" s="3"/>
    </row>
    <row r="40" spans="1:8" ht="15.6" x14ac:dyDescent="0.3">
      <c r="A40" s="3"/>
      <c r="G40" s="3"/>
      <c r="H40" s="3"/>
    </row>
    <row r="41" spans="1:8" ht="15.6" x14ac:dyDescent="0.3">
      <c r="A41" s="3"/>
      <c r="G41" s="3"/>
      <c r="H41" s="3"/>
    </row>
    <row r="42" spans="1:8" ht="7.5" customHeight="1" x14ac:dyDescent="0.3">
      <c r="A42" s="3"/>
      <c r="G42" s="3"/>
      <c r="H42" s="3"/>
    </row>
    <row r="43" spans="1:8" ht="15.6" x14ac:dyDescent="0.3">
      <c r="A43" s="3"/>
      <c r="G43" s="3"/>
      <c r="H43" s="3"/>
    </row>
  </sheetData>
  <mergeCells count="11">
    <mergeCell ref="E26:F26"/>
    <mergeCell ref="E27:F31"/>
    <mergeCell ref="I8:M12"/>
    <mergeCell ref="B18:C23"/>
    <mergeCell ref="B2:F3"/>
    <mergeCell ref="F22:F23"/>
    <mergeCell ref="B5:C5"/>
    <mergeCell ref="E5:F5"/>
    <mergeCell ref="B26:C26"/>
    <mergeCell ref="B27:C33"/>
    <mergeCell ref="I26:M30"/>
  </mergeCells>
  <hyperlinks>
    <hyperlink ref="E33" r:id="rId1"/>
    <hyperlink ref="E32" r:id="rId2"/>
  </hyperlinks>
  <pageMargins left="0.7" right="0.7" top="0.75" bottom="0.75" header="0.3" footer="0.3"/>
  <pageSetup scale="68" orientation="landscape" r:id="rId3"/>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2"/>
  <sheetViews>
    <sheetView showGridLines="0" tabSelected="1" zoomScale="120" zoomScaleNormal="120" zoomScalePageLayoutView="120" workbookViewId="0">
      <selection activeCell="B21" sqref="B21:B22"/>
    </sheetView>
  </sheetViews>
  <sheetFormatPr defaultColWidth="8.88671875" defaultRowHeight="14.4" x14ac:dyDescent="0.3"/>
  <cols>
    <col min="1" max="1" width="1.44140625" customWidth="1"/>
    <col min="2" max="2" width="54.33203125" customWidth="1"/>
    <col min="3" max="3" width="17.109375" style="2" customWidth="1"/>
    <col min="4" max="5" width="14.33203125" customWidth="1"/>
    <col min="6" max="6" width="20" style="9" customWidth="1"/>
    <col min="7" max="7" width="1.44140625" customWidth="1"/>
    <col min="9" max="9" width="9.6640625" customWidth="1"/>
    <col min="12" max="12" width="9.109375" customWidth="1"/>
  </cols>
  <sheetData>
    <row r="1" spans="1:13" ht="7.5" customHeight="1" thickBot="1" x14ac:dyDescent="0.35">
      <c r="A1" s="258"/>
      <c r="B1" s="259"/>
      <c r="C1" s="273"/>
      <c r="D1" s="259"/>
      <c r="E1" s="259"/>
      <c r="F1" s="274"/>
      <c r="G1" s="260"/>
    </row>
    <row r="2" spans="1:13" ht="15" customHeight="1" x14ac:dyDescent="0.3">
      <c r="A2" s="262"/>
      <c r="B2" s="371" t="s">
        <v>129</v>
      </c>
      <c r="C2" s="372"/>
      <c r="D2" s="372"/>
      <c r="E2" s="372"/>
      <c r="F2" s="373"/>
      <c r="G2" s="270"/>
    </row>
    <row r="3" spans="1:13" ht="15" thickBot="1" x14ac:dyDescent="0.35">
      <c r="A3" s="262"/>
      <c r="B3" s="374"/>
      <c r="C3" s="375"/>
      <c r="D3" s="375"/>
      <c r="E3" s="375"/>
      <c r="F3" s="376"/>
      <c r="G3" s="270"/>
    </row>
    <row r="4" spans="1:13" ht="7.5" customHeight="1" thickBot="1" x14ac:dyDescent="0.35">
      <c r="A4" s="262"/>
      <c r="B4" s="281"/>
      <c r="C4" s="282"/>
      <c r="D4" s="281"/>
      <c r="E4" s="281"/>
      <c r="F4" s="283"/>
      <c r="G4" s="270"/>
    </row>
    <row r="5" spans="1:13" ht="15" thickBot="1" x14ac:dyDescent="0.35">
      <c r="A5" s="262"/>
      <c r="B5" s="381" t="s">
        <v>12</v>
      </c>
      <c r="C5" s="382"/>
      <c r="D5" s="382"/>
      <c r="E5" s="382"/>
      <c r="F5" s="383"/>
      <c r="G5" s="270"/>
      <c r="I5" s="25"/>
      <c r="J5" s="25"/>
      <c r="K5" s="25"/>
      <c r="L5" s="25"/>
    </row>
    <row r="6" spans="1:13" ht="15" thickBot="1" x14ac:dyDescent="0.35">
      <c r="A6" s="262"/>
      <c r="B6" s="377" t="s">
        <v>149</v>
      </c>
      <c r="C6" s="377"/>
      <c r="D6" s="377"/>
      <c r="E6" s="377"/>
      <c r="F6" s="50">
        <v>43603</v>
      </c>
      <c r="G6" s="270"/>
      <c r="I6" s="25"/>
      <c r="J6" s="25"/>
      <c r="K6" s="25"/>
      <c r="L6" s="25"/>
    </row>
    <row r="7" spans="1:13" ht="15" thickBot="1" x14ac:dyDescent="0.35">
      <c r="A7" s="279"/>
      <c r="B7" s="377" t="s">
        <v>150</v>
      </c>
      <c r="C7" s="377"/>
      <c r="D7" s="112">
        <f>'Expense Planner'!$F$20</f>
        <v>0</v>
      </c>
      <c r="E7" s="170" t="s">
        <v>1</v>
      </c>
      <c r="F7" s="51">
        <f>D7*10</f>
        <v>0</v>
      </c>
      <c r="G7" s="270"/>
      <c r="I7" s="48"/>
      <c r="J7" s="25" t="s">
        <v>88</v>
      </c>
      <c r="K7" s="25"/>
      <c r="L7" s="25"/>
    </row>
    <row r="8" spans="1:13" ht="15" thickBot="1" x14ac:dyDescent="0.35">
      <c r="A8" s="279"/>
      <c r="B8" s="377" t="s">
        <v>151</v>
      </c>
      <c r="C8" s="377"/>
      <c r="D8" s="377"/>
      <c r="E8" s="377"/>
      <c r="F8" s="52">
        <v>0</v>
      </c>
      <c r="G8" s="270"/>
      <c r="I8" s="26"/>
      <c r="J8" s="25" t="s">
        <v>45</v>
      </c>
      <c r="K8" s="25"/>
      <c r="L8" s="25"/>
    </row>
    <row r="9" spans="1:13" ht="15" thickBot="1" x14ac:dyDescent="0.35">
      <c r="A9" s="279"/>
      <c r="B9" s="378" t="s">
        <v>35</v>
      </c>
      <c r="C9" s="379"/>
      <c r="D9" s="379"/>
      <c r="E9" s="380"/>
      <c r="F9" s="62">
        <v>0</v>
      </c>
      <c r="G9" s="270"/>
      <c r="I9" s="31"/>
      <c r="J9" s="25" t="s">
        <v>20</v>
      </c>
      <c r="K9" s="25"/>
      <c r="L9" s="25"/>
    </row>
    <row r="10" spans="1:13" ht="15" thickBot="1" x14ac:dyDescent="0.35">
      <c r="A10" s="279"/>
      <c r="B10" s="58" t="s">
        <v>14</v>
      </c>
      <c r="C10" s="59"/>
      <c r="D10" s="60"/>
      <c r="E10" s="59"/>
      <c r="F10" s="61">
        <f>SUM(F6:F9)</f>
        <v>43603</v>
      </c>
      <c r="G10" s="270"/>
      <c r="I10" s="25"/>
      <c r="J10" s="25"/>
      <c r="K10" s="25"/>
      <c r="L10" s="25"/>
    </row>
    <row r="11" spans="1:13" ht="7.5" customHeight="1" thickBot="1" x14ac:dyDescent="0.35">
      <c r="A11" s="279"/>
      <c r="B11" s="284"/>
      <c r="C11" s="282"/>
      <c r="D11" s="285"/>
      <c r="E11" s="286"/>
      <c r="F11" s="287"/>
      <c r="G11" s="270"/>
      <c r="I11" s="25"/>
      <c r="J11" s="25"/>
      <c r="K11" s="25"/>
      <c r="L11" s="25"/>
    </row>
    <row r="12" spans="1:13" ht="15.75" customHeight="1" thickBot="1" x14ac:dyDescent="0.35">
      <c r="A12" s="279"/>
      <c r="B12" s="384" t="s">
        <v>13</v>
      </c>
      <c r="C12" s="385"/>
      <c r="D12" s="385"/>
      <c r="E12" s="385"/>
      <c r="F12" s="386"/>
      <c r="G12" s="270"/>
      <c r="I12" s="332" t="s">
        <v>145</v>
      </c>
      <c r="J12" s="333"/>
      <c r="K12" s="333"/>
      <c r="L12" s="333"/>
      <c r="M12" s="334"/>
    </row>
    <row r="13" spans="1:13" x14ac:dyDescent="0.3">
      <c r="A13" s="279"/>
      <c r="B13" s="387" t="s">
        <v>152</v>
      </c>
      <c r="C13" s="387"/>
      <c r="D13" s="387"/>
      <c r="E13" s="387"/>
      <c r="F13" s="29">
        <v>0</v>
      </c>
      <c r="G13" s="270"/>
      <c r="I13" s="335"/>
      <c r="J13" s="336"/>
      <c r="K13" s="336"/>
      <c r="L13" s="336"/>
      <c r="M13" s="337"/>
    </row>
    <row r="14" spans="1:13" x14ac:dyDescent="0.3">
      <c r="A14" s="279"/>
      <c r="B14" s="377" t="s">
        <v>53</v>
      </c>
      <c r="C14" s="377"/>
      <c r="D14" s="377"/>
      <c r="E14" s="377"/>
      <c r="F14" s="13">
        <v>0</v>
      </c>
      <c r="G14" s="270"/>
      <c r="I14" s="335"/>
      <c r="J14" s="336"/>
      <c r="K14" s="336"/>
      <c r="L14" s="336"/>
      <c r="M14" s="337"/>
    </row>
    <row r="15" spans="1:13" ht="15" thickBot="1" x14ac:dyDescent="0.35">
      <c r="A15" s="279"/>
      <c r="B15" s="388" t="s">
        <v>153</v>
      </c>
      <c r="C15" s="388"/>
      <c r="D15" s="388"/>
      <c r="E15" s="388"/>
      <c r="F15" s="44">
        <v>0</v>
      </c>
      <c r="G15" s="270"/>
      <c r="I15" s="335"/>
      <c r="J15" s="336"/>
      <c r="K15" s="336"/>
      <c r="L15" s="336"/>
      <c r="M15" s="337"/>
    </row>
    <row r="16" spans="1:13" ht="15" thickBot="1" x14ac:dyDescent="0.35">
      <c r="A16" s="279"/>
      <c r="B16" s="54" t="s">
        <v>15</v>
      </c>
      <c r="C16" s="55"/>
      <c r="D16" s="56"/>
      <c r="E16" s="57"/>
      <c r="F16" s="63">
        <f>SUM(F13:F15)</f>
        <v>0</v>
      </c>
      <c r="G16" s="270"/>
      <c r="I16" s="338"/>
      <c r="J16" s="339"/>
      <c r="K16" s="339"/>
      <c r="L16" s="339"/>
      <c r="M16" s="340"/>
    </row>
    <row r="17" spans="1:13" s="1" customFormat="1" ht="7.5" customHeight="1" thickBot="1" x14ac:dyDescent="0.35">
      <c r="A17" s="280"/>
      <c r="B17" s="284"/>
      <c r="C17" s="284"/>
      <c r="D17" s="284"/>
      <c r="E17" s="284"/>
      <c r="F17" s="288"/>
      <c r="G17" s="275"/>
      <c r="I17" s="43"/>
      <c r="J17" s="43"/>
      <c r="K17" s="43"/>
      <c r="L17" s="43"/>
    </row>
    <row r="18" spans="1:13" s="1" customFormat="1" ht="15" thickBot="1" x14ac:dyDescent="0.35">
      <c r="A18" s="280"/>
      <c r="B18" s="231" t="s">
        <v>4</v>
      </c>
      <c r="C18" s="232"/>
      <c r="D18" s="233"/>
      <c r="E18" s="233"/>
      <c r="F18" s="15">
        <f>F10-F16</f>
        <v>43603</v>
      </c>
      <c r="G18" s="275"/>
      <c r="I18" s="43"/>
      <c r="J18" s="53"/>
      <c r="K18" s="43"/>
      <c r="L18" s="43"/>
    </row>
    <row r="19" spans="1:13" ht="7.5" customHeight="1" thickBot="1" x14ac:dyDescent="0.35">
      <c r="A19" s="262"/>
      <c r="B19" s="281"/>
      <c r="C19" s="282"/>
      <c r="D19" s="281"/>
      <c r="E19" s="281"/>
      <c r="F19" s="283"/>
      <c r="G19" s="270"/>
      <c r="I19" s="25"/>
      <c r="J19" s="25"/>
      <c r="K19" s="25"/>
      <c r="L19" s="25"/>
    </row>
    <row r="20" spans="1:13" ht="15" customHeight="1" x14ac:dyDescent="0.3">
      <c r="A20" s="262"/>
      <c r="B20" s="389" t="s">
        <v>130</v>
      </c>
      <c r="C20" s="390"/>
      <c r="D20" s="390"/>
      <c r="E20" s="391"/>
      <c r="F20" s="174">
        <f>IF((F18/(1-0.01066))&lt;=42722,(F18/(1-0.01066)),42722)</f>
        <v>42722</v>
      </c>
      <c r="G20" s="270"/>
      <c r="I20" s="332" t="s">
        <v>127</v>
      </c>
      <c r="J20" s="333"/>
      <c r="K20" s="333"/>
      <c r="L20" s="333"/>
      <c r="M20" s="334"/>
    </row>
    <row r="21" spans="1:13" ht="15" customHeight="1" x14ac:dyDescent="0.3">
      <c r="A21" s="262"/>
      <c r="B21" s="236" t="s">
        <v>154</v>
      </c>
      <c r="C21" s="237"/>
      <c r="D21" s="238"/>
      <c r="E21" s="250"/>
      <c r="F21" s="123">
        <f>F20/2</f>
        <v>21361</v>
      </c>
      <c r="G21" s="270"/>
      <c r="I21" s="335"/>
      <c r="J21" s="336"/>
      <c r="K21" s="336"/>
      <c r="L21" s="336"/>
      <c r="M21" s="337"/>
    </row>
    <row r="22" spans="1:13" ht="15" customHeight="1" x14ac:dyDescent="0.3">
      <c r="A22" s="262"/>
      <c r="B22" s="234" t="s">
        <v>155</v>
      </c>
      <c r="C22" s="235"/>
      <c r="D22" s="235"/>
      <c r="E22" s="251"/>
      <c r="F22" s="180">
        <f>F20/2</f>
        <v>21361</v>
      </c>
      <c r="G22" s="270"/>
      <c r="I22" s="335"/>
      <c r="J22" s="336"/>
      <c r="K22" s="336"/>
      <c r="L22" s="336"/>
      <c r="M22" s="337"/>
    </row>
    <row r="23" spans="1:13" ht="15" customHeight="1" x14ac:dyDescent="0.3">
      <c r="A23" s="262"/>
      <c r="B23" s="230" t="s">
        <v>156</v>
      </c>
      <c r="C23" s="181"/>
      <c r="D23" s="181"/>
      <c r="E23" s="182"/>
      <c r="F23" s="177"/>
      <c r="G23" s="270"/>
      <c r="I23" s="335"/>
      <c r="J23" s="336"/>
      <c r="K23" s="336"/>
      <c r="L23" s="336"/>
      <c r="M23" s="337"/>
    </row>
    <row r="24" spans="1:13" x14ac:dyDescent="0.3">
      <c r="A24" s="262"/>
      <c r="B24" s="230" t="s">
        <v>157</v>
      </c>
      <c r="C24" s="184"/>
      <c r="D24" s="185"/>
      <c r="E24" s="186"/>
      <c r="F24" s="178"/>
      <c r="G24" s="270"/>
      <c r="I24" s="335"/>
      <c r="J24" s="336"/>
      <c r="K24" s="336"/>
      <c r="L24" s="336"/>
      <c r="M24" s="337"/>
    </row>
    <row r="25" spans="1:13" ht="7.5" customHeight="1" thickBot="1" x14ac:dyDescent="0.35">
      <c r="A25" s="262"/>
      <c r="B25" s="281"/>
      <c r="C25" s="281"/>
      <c r="D25" s="281"/>
      <c r="E25" s="281"/>
      <c r="F25" s="283"/>
      <c r="G25" s="270"/>
      <c r="I25" s="335"/>
      <c r="J25" s="336"/>
      <c r="K25" s="336"/>
      <c r="L25" s="336"/>
      <c r="M25" s="337"/>
    </row>
    <row r="26" spans="1:13" ht="15" thickBot="1" x14ac:dyDescent="0.35">
      <c r="A26" s="262"/>
      <c r="B26" s="247" t="s">
        <v>131</v>
      </c>
      <c r="C26" s="248"/>
      <c r="D26" s="248"/>
      <c r="E26" s="252"/>
      <c r="F26" s="19">
        <f>IF((F18/(1-0.01066))&gt;42722,((F18-42267)/(1-0.04264)),0)</f>
        <v>1395.5043035012952</v>
      </c>
      <c r="G26" s="270"/>
      <c r="I26" s="335"/>
      <c r="J26" s="336"/>
      <c r="K26" s="336"/>
      <c r="L26" s="336"/>
      <c r="M26" s="337"/>
    </row>
    <row r="27" spans="1:13" x14ac:dyDescent="0.3">
      <c r="A27" s="262"/>
      <c r="B27" s="187" t="s">
        <v>158</v>
      </c>
      <c r="C27" s="188"/>
      <c r="D27" s="188"/>
      <c r="E27" s="182"/>
      <c r="F27" s="176"/>
      <c r="G27" s="270"/>
      <c r="I27" s="335"/>
      <c r="J27" s="336"/>
      <c r="K27" s="336"/>
      <c r="L27" s="336"/>
      <c r="M27" s="337"/>
    </row>
    <row r="28" spans="1:13" ht="15" thickBot="1" x14ac:dyDescent="0.35">
      <c r="A28" s="262"/>
      <c r="B28" s="187" t="s">
        <v>109</v>
      </c>
      <c r="C28" s="189"/>
      <c r="D28" s="190"/>
      <c r="E28" s="191"/>
      <c r="F28" s="21"/>
      <c r="G28" s="270"/>
      <c r="I28" s="338"/>
      <c r="J28" s="339"/>
      <c r="K28" s="339"/>
      <c r="L28" s="339"/>
      <c r="M28" s="340"/>
    </row>
    <row r="29" spans="1:13" ht="7.5" customHeight="1" x14ac:dyDescent="0.3">
      <c r="A29" s="262"/>
      <c r="B29" s="282"/>
      <c r="C29" s="281"/>
      <c r="D29" s="281"/>
      <c r="E29" s="281"/>
      <c r="F29" s="283"/>
      <c r="G29" s="270"/>
    </row>
    <row r="30" spans="1:13" ht="15.6" x14ac:dyDescent="0.3">
      <c r="A30" s="262"/>
      <c r="B30" s="253" t="s">
        <v>122</v>
      </c>
      <c r="C30" s="254"/>
      <c r="D30" s="255"/>
      <c r="E30" s="256"/>
      <c r="F30" s="257"/>
      <c r="G30" s="270"/>
    </row>
    <row r="31" spans="1:13" ht="15.6" x14ac:dyDescent="0.3">
      <c r="A31" s="262"/>
      <c r="B31" s="221" t="s">
        <v>56</v>
      </c>
      <c r="C31" s="211"/>
      <c r="D31" s="212"/>
      <c r="E31" s="213"/>
      <c r="F31" s="201"/>
      <c r="G31" s="270"/>
    </row>
    <row r="32" spans="1:13" ht="15.6" x14ac:dyDescent="0.3">
      <c r="A32" s="262"/>
      <c r="B32" s="222" t="s">
        <v>57</v>
      </c>
      <c r="C32" s="207"/>
      <c r="D32" s="208"/>
      <c r="E32" s="209"/>
      <c r="F32" s="201"/>
      <c r="G32" s="270"/>
    </row>
    <row r="33" spans="1:8" ht="16.2" thickBot="1" x14ac:dyDescent="0.35">
      <c r="A33" s="262"/>
      <c r="B33" s="210" t="s">
        <v>159</v>
      </c>
      <c r="C33" s="207"/>
      <c r="D33" s="208"/>
      <c r="E33" s="209"/>
      <c r="F33" s="203"/>
      <c r="G33" s="270"/>
    </row>
    <row r="34" spans="1:8" ht="7.5" customHeight="1" x14ac:dyDescent="0.35">
      <c r="A34" s="262"/>
      <c r="B34" s="276"/>
      <c r="C34" s="276"/>
      <c r="D34" s="277"/>
      <c r="E34" s="278"/>
      <c r="F34" s="276"/>
      <c r="G34" s="270"/>
    </row>
    <row r="35" spans="1:8" ht="19.5" customHeight="1" x14ac:dyDescent="0.3">
      <c r="A35" s="67"/>
      <c r="B35" s="114"/>
      <c r="C35" s="84"/>
      <c r="D35" s="16"/>
      <c r="E35" s="16"/>
      <c r="F35" s="86"/>
      <c r="G35" s="67"/>
      <c r="H35" s="67"/>
    </row>
    <row r="36" spans="1:8" ht="19.5" customHeight="1" x14ac:dyDescent="0.3">
      <c r="A36" s="67"/>
      <c r="B36" t="s">
        <v>187</v>
      </c>
      <c r="C36" s="90"/>
      <c r="D36" s="16"/>
      <c r="E36" s="16"/>
      <c r="F36" s="86"/>
      <c r="G36" s="67"/>
      <c r="H36" s="67"/>
    </row>
    <row r="37" spans="1:8" ht="15.75" customHeight="1" x14ac:dyDescent="0.3">
      <c r="A37" s="67"/>
      <c r="B37" s="67"/>
      <c r="C37" s="91"/>
      <c r="D37" s="67"/>
      <c r="E37" s="67"/>
      <c r="F37" s="92"/>
      <c r="G37" s="67"/>
      <c r="H37" s="67"/>
    </row>
    <row r="38" spans="1:8" ht="19.5" customHeight="1" x14ac:dyDescent="0.3">
      <c r="A38" s="67"/>
      <c r="B38" s="67"/>
      <c r="C38" s="91"/>
      <c r="D38" s="67"/>
      <c r="E38" s="67"/>
      <c r="F38" s="92"/>
      <c r="G38" s="67"/>
      <c r="H38" s="67"/>
    </row>
    <row r="39" spans="1:8" ht="7.5" customHeight="1" x14ac:dyDescent="0.3">
      <c r="A39" s="67"/>
      <c r="H39" s="67"/>
    </row>
    <row r="40" spans="1:8" x14ac:dyDescent="0.3">
      <c r="A40" s="67"/>
    </row>
    <row r="42" spans="1:8" ht="7.5" customHeight="1" x14ac:dyDescent="0.3"/>
  </sheetData>
  <protectedRanges>
    <protectedRange sqref="F13:F15 F8:F9 D7" name="Range1"/>
  </protectedRanges>
  <mergeCells count="13">
    <mergeCell ref="I12:M16"/>
    <mergeCell ref="I20:M28"/>
    <mergeCell ref="B5:F5"/>
    <mergeCell ref="B12:F12"/>
    <mergeCell ref="B13:E13"/>
    <mergeCell ref="B14:E14"/>
    <mergeCell ref="B15:E15"/>
    <mergeCell ref="B20:E20"/>
    <mergeCell ref="B2:F3"/>
    <mergeCell ref="B7:C7"/>
    <mergeCell ref="B6:E6"/>
    <mergeCell ref="B8:E8"/>
    <mergeCell ref="B9:E9"/>
  </mergeCells>
  <hyperlinks>
    <hyperlink ref="B28" location="'PLUS Instructions'!A1" display="Instructions for applying for a Graduate PLUS Loan."/>
    <hyperlink ref="B24" r:id="rId1"/>
    <hyperlink ref="B23" r:id="rId2"/>
    <hyperlink ref="B27" r:id="rId3" display="Login to studentloans.gov"/>
    <hyperlink ref="B31:B32" r:id="rId4" display=" - Entrance Counseling"/>
    <hyperlink ref="B31" r:id="rId5"/>
    <hyperlink ref="B32" r:id="rId6"/>
    <hyperlink ref="B13" r:id="rId7" display="Awards and scholarships"/>
    <hyperlink ref="B13:E13" r:id="rId8" display="Awards and scholarships(See Scholarship Letter or my.sc.edu)"/>
  </hyperlinks>
  <pageMargins left="0.7" right="0.7" top="0.75" bottom="0.75" header="0.3" footer="0.3"/>
  <pageSetup scale="68"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8"/>
  <sheetViews>
    <sheetView showGridLines="0" zoomScale="120" zoomScaleNormal="120" zoomScalePageLayoutView="120" workbookViewId="0">
      <selection activeCell="B22" sqref="B22:B23"/>
    </sheetView>
  </sheetViews>
  <sheetFormatPr defaultColWidth="8.88671875" defaultRowHeight="14.4" x14ac:dyDescent="0.3"/>
  <cols>
    <col min="1" max="1" width="1.44140625" customWidth="1"/>
    <col min="2" max="2" width="54.33203125" customWidth="1"/>
    <col min="3" max="3" width="17.109375" customWidth="1"/>
    <col min="4" max="4" width="14.109375" customWidth="1"/>
    <col min="5" max="5" width="14.33203125" customWidth="1"/>
    <col min="6" max="6" width="20" customWidth="1"/>
    <col min="7" max="7" width="1.44140625" customWidth="1"/>
    <col min="9" max="9" width="9.109375" customWidth="1"/>
    <col min="11" max="11" width="11.44140625" bestFit="1" customWidth="1"/>
  </cols>
  <sheetData>
    <row r="1" spans="1:13" ht="7.5" customHeight="1" thickBot="1" x14ac:dyDescent="0.35">
      <c r="A1" s="258"/>
      <c r="B1" s="259"/>
      <c r="C1" s="259"/>
      <c r="D1" s="259"/>
      <c r="E1" s="259"/>
      <c r="F1" s="259"/>
      <c r="G1" s="260"/>
    </row>
    <row r="2" spans="1:13" x14ac:dyDescent="0.3">
      <c r="A2" s="262"/>
      <c r="B2" s="341" t="s">
        <v>132</v>
      </c>
      <c r="C2" s="342"/>
      <c r="D2" s="342"/>
      <c r="E2" s="342"/>
      <c r="F2" s="357"/>
      <c r="G2" s="289"/>
      <c r="H2" s="25"/>
      <c r="I2" s="25"/>
      <c r="J2" s="25"/>
      <c r="K2" s="25"/>
      <c r="L2" s="25"/>
    </row>
    <row r="3" spans="1:13" ht="15" thickBot="1" x14ac:dyDescent="0.35">
      <c r="A3" s="262"/>
      <c r="B3" s="343"/>
      <c r="C3" s="344"/>
      <c r="D3" s="344"/>
      <c r="E3" s="344"/>
      <c r="F3" s="358"/>
      <c r="G3" s="289"/>
      <c r="H3" s="25"/>
      <c r="I3" s="25"/>
      <c r="J3" s="25"/>
      <c r="K3" s="25"/>
      <c r="L3" s="25"/>
    </row>
    <row r="4" spans="1:13" ht="7.5" customHeight="1" x14ac:dyDescent="0.3">
      <c r="A4" s="262"/>
      <c r="B4" s="281"/>
      <c r="C4" s="281"/>
      <c r="D4" s="281"/>
      <c r="E4" s="281"/>
      <c r="F4" s="281"/>
      <c r="G4" s="289"/>
      <c r="H4" s="25"/>
      <c r="I4" s="25"/>
      <c r="J4" s="25"/>
      <c r="K4" s="25"/>
      <c r="L4" s="25"/>
    </row>
    <row r="5" spans="1:13" x14ac:dyDescent="0.3">
      <c r="A5" s="262"/>
      <c r="B5" s="392" t="s">
        <v>12</v>
      </c>
      <c r="C5" s="392"/>
      <c r="D5" s="392"/>
      <c r="E5" s="392"/>
      <c r="F5" s="392"/>
      <c r="G5" s="289"/>
      <c r="H5" s="25"/>
      <c r="I5" s="25"/>
      <c r="J5" s="25"/>
      <c r="K5" s="25"/>
      <c r="L5" s="25"/>
    </row>
    <row r="6" spans="1:13" ht="15" thickBot="1" x14ac:dyDescent="0.35">
      <c r="A6" s="262"/>
      <c r="B6" s="377" t="str">
        <f>'M1 Loan Planner'!$B$6</f>
        <v>2018-2019 Estimated Tuition and Fees</v>
      </c>
      <c r="C6" s="377"/>
      <c r="D6" s="377"/>
      <c r="E6" s="377"/>
      <c r="F6" s="168">
        <v>42496</v>
      </c>
      <c r="G6" s="289"/>
      <c r="H6" s="25"/>
      <c r="I6" s="25"/>
      <c r="J6" s="25"/>
      <c r="K6" s="25"/>
      <c r="L6" s="25"/>
    </row>
    <row r="7" spans="1:13" ht="15" thickBot="1" x14ac:dyDescent="0.35">
      <c r="A7" s="262"/>
      <c r="B7" s="377" t="s">
        <v>160</v>
      </c>
      <c r="C7" s="377"/>
      <c r="D7" s="124">
        <f>'Expense Planner'!$F$20</f>
        <v>0</v>
      </c>
      <c r="E7" s="125" t="s">
        <v>2</v>
      </c>
      <c r="F7" s="168">
        <f>D7*11</f>
        <v>0</v>
      </c>
      <c r="G7" s="289"/>
      <c r="H7" s="25"/>
      <c r="I7" s="48"/>
      <c r="J7" s="25" t="s">
        <v>89</v>
      </c>
      <c r="K7" s="25"/>
      <c r="L7" s="25"/>
    </row>
    <row r="8" spans="1:13" ht="15" thickBot="1" x14ac:dyDescent="0.35">
      <c r="A8" s="262"/>
      <c r="B8" s="377" t="s">
        <v>161</v>
      </c>
      <c r="C8" s="377"/>
      <c r="D8" s="377"/>
      <c r="E8" s="377"/>
      <c r="F8" s="13">
        <v>0</v>
      </c>
      <c r="G8" s="289"/>
      <c r="H8" s="25"/>
      <c r="I8" s="26"/>
      <c r="J8" s="25" t="s">
        <v>50</v>
      </c>
      <c r="K8" s="25"/>
      <c r="L8" s="25"/>
    </row>
    <row r="9" spans="1:13" ht="15" thickBot="1" x14ac:dyDescent="0.35">
      <c r="A9" s="262"/>
      <c r="B9" s="377" t="s">
        <v>133</v>
      </c>
      <c r="C9" s="377"/>
      <c r="D9" s="377"/>
      <c r="E9" s="377"/>
      <c r="F9" s="13">
        <v>0</v>
      </c>
      <c r="G9" s="289"/>
      <c r="H9" s="25"/>
      <c r="I9" s="31"/>
      <c r="J9" s="25" t="s">
        <v>90</v>
      </c>
      <c r="K9" s="25"/>
      <c r="L9" s="25"/>
    </row>
    <row r="10" spans="1:13" x14ac:dyDescent="0.3">
      <c r="A10" s="262"/>
      <c r="B10" s="388" t="s">
        <v>0</v>
      </c>
      <c r="C10" s="388"/>
      <c r="D10" s="388"/>
      <c r="E10" s="388"/>
      <c r="F10" s="13">
        <v>0</v>
      </c>
      <c r="G10" s="289"/>
      <c r="H10" s="25"/>
      <c r="I10" s="16"/>
      <c r="J10" s="25"/>
      <c r="K10" s="25"/>
      <c r="L10" s="25"/>
    </row>
    <row r="11" spans="1:13" ht="15" thickBot="1" x14ac:dyDescent="0.35">
      <c r="A11" s="262"/>
      <c r="B11" s="54" t="s">
        <v>14</v>
      </c>
      <c r="C11" s="24"/>
      <c r="D11" s="56"/>
      <c r="E11" s="64"/>
      <c r="F11" s="28">
        <f>SUM(F6:F10)</f>
        <v>42496</v>
      </c>
      <c r="G11" s="289"/>
      <c r="H11" s="25"/>
      <c r="I11" s="25"/>
      <c r="J11" s="25"/>
      <c r="K11" s="25"/>
      <c r="L11" s="25"/>
    </row>
    <row r="12" spans="1:13" ht="7.5" customHeight="1" thickBot="1" x14ac:dyDescent="0.35">
      <c r="A12" s="262"/>
      <c r="B12" s="284"/>
      <c r="C12" s="295"/>
      <c r="D12" s="285"/>
      <c r="E12" s="286"/>
      <c r="F12" s="285"/>
      <c r="G12" s="289"/>
      <c r="H12" s="25"/>
      <c r="I12" s="25"/>
      <c r="J12" s="25"/>
      <c r="K12" s="25"/>
      <c r="L12" s="25"/>
    </row>
    <row r="13" spans="1:13" ht="15.75" customHeight="1" thickBot="1" x14ac:dyDescent="0.35">
      <c r="A13" s="262"/>
      <c r="B13" s="393" t="s">
        <v>13</v>
      </c>
      <c r="C13" s="394"/>
      <c r="D13" s="394"/>
      <c r="E13" s="394"/>
      <c r="F13" s="386"/>
      <c r="G13" s="289"/>
      <c r="H13" s="25"/>
      <c r="I13" s="332" t="s">
        <v>145</v>
      </c>
      <c r="J13" s="333"/>
      <c r="K13" s="333"/>
      <c r="L13" s="333"/>
      <c r="M13" s="334"/>
    </row>
    <row r="14" spans="1:13" x14ac:dyDescent="0.3">
      <c r="A14" s="262"/>
      <c r="B14" s="387" t="s">
        <v>152</v>
      </c>
      <c r="C14" s="387"/>
      <c r="D14" s="387"/>
      <c r="E14" s="387"/>
      <c r="F14" s="29">
        <v>0</v>
      </c>
      <c r="G14" s="289"/>
      <c r="H14" s="25"/>
      <c r="I14" s="335"/>
      <c r="J14" s="336"/>
      <c r="K14" s="336"/>
      <c r="L14" s="336"/>
      <c r="M14" s="337"/>
    </row>
    <row r="15" spans="1:13" x14ac:dyDescent="0.3">
      <c r="A15" s="262"/>
      <c r="B15" s="377" t="s">
        <v>53</v>
      </c>
      <c r="C15" s="377"/>
      <c r="D15" s="377"/>
      <c r="E15" s="377"/>
      <c r="F15" s="13">
        <v>0</v>
      </c>
      <c r="G15" s="289"/>
      <c r="H15" s="25"/>
      <c r="I15" s="335"/>
      <c r="J15" s="336"/>
      <c r="K15" s="336"/>
      <c r="L15" s="336"/>
      <c r="M15" s="337"/>
    </row>
    <row r="16" spans="1:13" ht="15" thickBot="1" x14ac:dyDescent="0.35">
      <c r="A16" s="262"/>
      <c r="B16" s="388" t="s">
        <v>162</v>
      </c>
      <c r="C16" s="388"/>
      <c r="D16" s="388"/>
      <c r="E16" s="388"/>
      <c r="F16" s="44">
        <v>0</v>
      </c>
      <c r="G16" s="289"/>
      <c r="H16" s="25"/>
      <c r="I16" s="335"/>
      <c r="J16" s="336"/>
      <c r="K16" s="336"/>
      <c r="L16" s="336"/>
      <c r="M16" s="337"/>
    </row>
    <row r="17" spans="1:14" ht="15" thickBot="1" x14ac:dyDescent="0.35">
      <c r="A17" s="262"/>
      <c r="B17" s="54" t="s">
        <v>15</v>
      </c>
      <c r="C17" s="55"/>
      <c r="D17" s="56"/>
      <c r="E17" s="64"/>
      <c r="F17" s="65">
        <f>SUM(F14:F16)</f>
        <v>0</v>
      </c>
      <c r="G17" s="289"/>
      <c r="H17" s="25"/>
      <c r="I17" s="338"/>
      <c r="J17" s="339"/>
      <c r="K17" s="339"/>
      <c r="L17" s="339"/>
      <c r="M17" s="340"/>
    </row>
    <row r="18" spans="1:14" ht="7.5" customHeight="1" thickBot="1" x14ac:dyDescent="0.35">
      <c r="A18" s="262"/>
      <c r="B18" s="284"/>
      <c r="C18" s="282"/>
      <c r="D18" s="285"/>
      <c r="E18" s="286"/>
      <c r="F18" s="296"/>
      <c r="G18" s="289"/>
      <c r="H18" s="25"/>
      <c r="I18" s="25"/>
      <c r="J18" s="25"/>
      <c r="K18" s="25"/>
      <c r="L18" s="25"/>
    </row>
    <row r="19" spans="1:14" ht="15" thickBot="1" x14ac:dyDescent="0.35">
      <c r="A19" s="262"/>
      <c r="B19" s="231" t="s">
        <v>4</v>
      </c>
      <c r="C19" s="232"/>
      <c r="D19" s="233"/>
      <c r="E19" s="233"/>
      <c r="F19" s="30">
        <f>F11-F17</f>
        <v>42496</v>
      </c>
      <c r="G19" s="289"/>
      <c r="H19" s="25"/>
      <c r="I19" s="25"/>
      <c r="J19" s="25"/>
      <c r="K19" s="25"/>
      <c r="L19" s="25"/>
    </row>
    <row r="20" spans="1:14" ht="7.5" customHeight="1" thickBot="1" x14ac:dyDescent="0.35">
      <c r="A20" s="262"/>
      <c r="B20" s="281"/>
      <c r="C20" s="282"/>
      <c r="D20" s="281"/>
      <c r="E20" s="281"/>
      <c r="F20" s="281"/>
      <c r="G20" s="289"/>
      <c r="H20" s="25"/>
      <c r="I20" s="25"/>
      <c r="J20" s="25"/>
      <c r="K20" s="25"/>
      <c r="L20" s="25"/>
    </row>
    <row r="21" spans="1:14" ht="15.75" customHeight="1" thickBot="1" x14ac:dyDescent="0.35">
      <c r="A21" s="262"/>
      <c r="B21" s="234" t="s">
        <v>134</v>
      </c>
      <c r="C21" s="235"/>
      <c r="D21" s="235"/>
      <c r="E21" s="249"/>
      <c r="F21" s="195">
        <f>IF((F19/(1-0.01066))&lt;=44944,(F19/(1-0.01066)),44944)</f>
        <v>42953.88845088645</v>
      </c>
      <c r="G21" s="289"/>
      <c r="H21" s="25"/>
      <c r="I21" s="332" t="s">
        <v>127</v>
      </c>
      <c r="J21" s="333"/>
      <c r="K21" s="333"/>
      <c r="L21" s="333"/>
      <c r="M21" s="334"/>
    </row>
    <row r="22" spans="1:14" x14ac:dyDescent="0.3">
      <c r="A22" s="262"/>
      <c r="B22" s="236" t="s">
        <v>154</v>
      </c>
      <c r="C22" s="237"/>
      <c r="D22" s="238"/>
      <c r="E22" s="250"/>
      <c r="F22" s="123">
        <f>F21/2</f>
        <v>21476.944225443225</v>
      </c>
      <c r="G22" s="289"/>
      <c r="H22" s="25"/>
      <c r="I22" s="335"/>
      <c r="J22" s="336"/>
      <c r="K22" s="336"/>
      <c r="L22" s="336"/>
      <c r="M22" s="337"/>
    </row>
    <row r="23" spans="1:14" x14ac:dyDescent="0.3">
      <c r="A23" s="262"/>
      <c r="B23" s="261" t="s">
        <v>155</v>
      </c>
      <c r="C23" s="235"/>
      <c r="D23" s="235"/>
      <c r="E23" s="251"/>
      <c r="F23" s="179">
        <f>F21/2</f>
        <v>21476.944225443225</v>
      </c>
      <c r="G23" s="289"/>
      <c r="H23" s="172"/>
      <c r="I23" s="335"/>
      <c r="J23" s="336"/>
      <c r="K23" s="336"/>
      <c r="L23" s="336"/>
      <c r="M23" s="337"/>
    </row>
    <row r="24" spans="1:14" x14ac:dyDescent="0.3">
      <c r="A24" s="262"/>
      <c r="B24" s="183" t="s">
        <v>156</v>
      </c>
      <c r="C24" s="181"/>
      <c r="D24" s="181"/>
      <c r="E24" s="192"/>
      <c r="F24" s="193"/>
      <c r="G24" s="289"/>
      <c r="H24" s="172"/>
      <c r="I24" s="335"/>
      <c r="J24" s="336"/>
      <c r="K24" s="336"/>
      <c r="L24" s="336"/>
      <c r="M24" s="337"/>
    </row>
    <row r="25" spans="1:14" x14ac:dyDescent="0.3">
      <c r="A25" s="262"/>
      <c r="B25" s="183" t="s">
        <v>157</v>
      </c>
      <c r="C25" s="184"/>
      <c r="D25" s="185"/>
      <c r="E25" s="188"/>
      <c r="F25" s="194"/>
      <c r="G25" s="289"/>
      <c r="H25" s="25"/>
      <c r="I25" s="335"/>
      <c r="J25" s="336"/>
      <c r="K25" s="336"/>
      <c r="L25" s="336"/>
      <c r="M25" s="337"/>
    </row>
    <row r="26" spans="1:14" ht="7.5" customHeight="1" thickBot="1" x14ac:dyDescent="0.35">
      <c r="A26" s="262"/>
      <c r="B26" s="281"/>
      <c r="C26" s="281"/>
      <c r="D26" s="281"/>
      <c r="E26" s="281"/>
      <c r="F26" s="284"/>
      <c r="G26" s="289"/>
      <c r="H26" s="25"/>
      <c r="I26" s="335"/>
      <c r="J26" s="336"/>
      <c r="K26" s="336"/>
      <c r="L26" s="336"/>
      <c r="M26" s="337"/>
    </row>
    <row r="27" spans="1:14" ht="15" thickBot="1" x14ac:dyDescent="0.35">
      <c r="A27" s="262"/>
      <c r="B27" s="247" t="s">
        <v>136</v>
      </c>
      <c r="C27" s="248"/>
      <c r="D27" s="248"/>
      <c r="E27" s="248"/>
      <c r="F27" s="32">
        <f>IF((F19/(1-0.01066))&gt;44944,((F19-44465)/(1-0.04264)),0)</f>
        <v>0</v>
      </c>
      <c r="G27" s="289"/>
      <c r="H27" s="25"/>
      <c r="I27" s="338"/>
      <c r="J27" s="339"/>
      <c r="K27" s="339"/>
      <c r="L27" s="339"/>
      <c r="M27" s="340"/>
    </row>
    <row r="28" spans="1:14" x14ac:dyDescent="0.3">
      <c r="A28" s="262"/>
      <c r="B28" s="187" t="s">
        <v>158</v>
      </c>
      <c r="C28" s="188"/>
      <c r="D28" s="188"/>
      <c r="E28" s="186"/>
      <c r="F28" s="196"/>
      <c r="G28" s="289"/>
      <c r="H28" s="172"/>
      <c r="I28" s="171"/>
      <c r="J28" s="171"/>
      <c r="K28" s="171"/>
      <c r="L28" s="171"/>
      <c r="M28" s="171"/>
    </row>
    <row r="29" spans="1:14" x14ac:dyDescent="0.3">
      <c r="A29" s="262"/>
      <c r="B29" s="187" t="s">
        <v>109</v>
      </c>
      <c r="C29" s="189"/>
      <c r="D29" s="190"/>
      <c r="E29" s="191"/>
      <c r="F29" s="21"/>
      <c r="G29" s="289"/>
      <c r="H29" s="25"/>
      <c r="I29" s="166"/>
      <c r="J29" s="166"/>
      <c r="K29" s="166"/>
      <c r="L29" s="166"/>
      <c r="M29" s="166"/>
      <c r="N29" s="5"/>
    </row>
    <row r="30" spans="1:14" ht="7.5" customHeight="1" thickBot="1" x14ac:dyDescent="0.35">
      <c r="A30" s="262"/>
      <c r="B30" s="282"/>
      <c r="C30" s="281"/>
      <c r="D30" s="281"/>
      <c r="E30" s="281"/>
      <c r="F30" s="283"/>
      <c r="G30" s="289"/>
      <c r="H30" s="25"/>
      <c r="I30" s="166"/>
      <c r="J30" s="166"/>
      <c r="K30" s="166"/>
      <c r="L30" s="166"/>
      <c r="M30" s="166"/>
      <c r="N30" s="5"/>
    </row>
    <row r="31" spans="1:14" ht="16.2" thickBot="1" x14ac:dyDescent="0.35">
      <c r="A31" s="262"/>
      <c r="B31" s="243" t="s">
        <v>123</v>
      </c>
      <c r="C31" s="244"/>
      <c r="D31" s="245"/>
      <c r="E31" s="245"/>
      <c r="F31" s="246"/>
      <c r="G31" s="270"/>
      <c r="H31" s="167"/>
      <c r="I31" s="167"/>
      <c r="J31" s="167"/>
      <c r="K31" s="5"/>
      <c r="L31" s="5"/>
    </row>
    <row r="32" spans="1:14" ht="16.2" thickBot="1" x14ac:dyDescent="0.35">
      <c r="A32" s="262"/>
      <c r="B32" s="204" t="s">
        <v>58</v>
      </c>
      <c r="C32" s="205"/>
      <c r="D32" s="202"/>
      <c r="E32" s="202"/>
      <c r="F32" s="203"/>
      <c r="G32" s="290"/>
      <c r="H32" s="16"/>
      <c r="I32" s="173"/>
      <c r="J32" s="25"/>
    </row>
    <row r="33" spans="1:12" ht="7.5" customHeight="1" thickBot="1" x14ac:dyDescent="0.35">
      <c r="A33" s="292"/>
      <c r="B33" s="291"/>
      <c r="C33" s="291"/>
      <c r="D33" s="293"/>
      <c r="E33" s="291"/>
      <c r="F33" s="294"/>
      <c r="G33" s="291"/>
      <c r="H33" s="67"/>
      <c r="I33" s="173"/>
      <c r="J33" s="25"/>
      <c r="K33" s="25"/>
    </row>
    <row r="34" spans="1:12" x14ac:dyDescent="0.3">
      <c r="A34" s="113"/>
      <c r="B34" s="67"/>
      <c r="C34" s="87"/>
      <c r="D34" s="88"/>
      <c r="E34" s="16"/>
      <c r="H34" s="67"/>
      <c r="I34" s="173"/>
      <c r="J34" s="25"/>
      <c r="K34" s="25"/>
      <c r="L34" s="25"/>
    </row>
    <row r="35" spans="1:12" ht="7.5" customHeight="1" x14ac:dyDescent="0.3">
      <c r="A35" s="113"/>
      <c r="B35" s="67"/>
      <c r="C35" s="89"/>
      <c r="D35" s="83"/>
      <c r="E35" s="16"/>
      <c r="I35" s="25"/>
      <c r="J35" s="25"/>
      <c r="K35" s="25"/>
      <c r="L35" s="25"/>
    </row>
    <row r="36" spans="1:12" x14ac:dyDescent="0.3">
      <c r="A36" s="67"/>
      <c r="B36" t="s">
        <v>187</v>
      </c>
      <c r="C36" s="5"/>
      <c r="D36" s="17"/>
      <c r="E36" s="16"/>
      <c r="I36" s="25"/>
      <c r="J36" s="25"/>
      <c r="K36" s="25"/>
      <c r="L36" s="25"/>
    </row>
    <row r="37" spans="1:12" x14ac:dyDescent="0.3">
      <c r="A37" s="67"/>
      <c r="B37" s="67"/>
      <c r="C37" s="5"/>
      <c r="D37" s="17"/>
      <c r="E37" s="16"/>
      <c r="I37" s="25"/>
      <c r="J37" s="25"/>
      <c r="K37" s="25"/>
      <c r="L37" s="25"/>
    </row>
    <row r="38" spans="1:12" ht="7.5" customHeight="1" x14ac:dyDescent="0.3">
      <c r="A38" s="67"/>
      <c r="B38" s="67"/>
      <c r="C38" s="5"/>
      <c r="D38" s="84"/>
      <c r="E38" s="85"/>
      <c r="I38" s="25"/>
      <c r="J38" s="25"/>
      <c r="K38" s="25"/>
      <c r="L38" s="25"/>
    </row>
    <row r="39" spans="1:12" x14ac:dyDescent="0.3">
      <c r="A39" s="67"/>
      <c r="B39" s="67"/>
      <c r="C39" s="5"/>
      <c r="D39" s="84"/>
      <c r="E39" s="16"/>
    </row>
    <row r="40" spans="1:12" x14ac:dyDescent="0.3">
      <c r="A40" s="5"/>
      <c r="B40" s="67"/>
      <c r="D40" s="90"/>
      <c r="E40" s="16"/>
    </row>
    <row r="41" spans="1:12" x14ac:dyDescent="0.3">
      <c r="A41" s="5"/>
      <c r="B41" s="67"/>
      <c r="C41" s="67"/>
      <c r="D41" s="91"/>
      <c r="E41" s="67"/>
    </row>
    <row r="42" spans="1:12" x14ac:dyDescent="0.3">
      <c r="A42" s="5"/>
      <c r="B42" s="67"/>
      <c r="C42" s="67"/>
      <c r="D42" s="91"/>
      <c r="E42" s="67"/>
    </row>
    <row r="43" spans="1:12" x14ac:dyDescent="0.3">
      <c r="A43" s="5"/>
    </row>
    <row r="44" spans="1:12" x14ac:dyDescent="0.3">
      <c r="A44" s="5"/>
    </row>
    <row r="45" spans="1:12" x14ac:dyDescent="0.3">
      <c r="A45" s="5"/>
    </row>
    <row r="46" spans="1:12" x14ac:dyDescent="0.3">
      <c r="A46" s="5"/>
    </row>
    <row r="47" spans="1:12" x14ac:dyDescent="0.3">
      <c r="A47" s="5"/>
    </row>
    <row r="48" spans="1:12" x14ac:dyDescent="0.3">
      <c r="A48" s="5"/>
    </row>
  </sheetData>
  <mergeCells count="13">
    <mergeCell ref="I21:M27"/>
    <mergeCell ref="I13:M17"/>
    <mergeCell ref="B5:F5"/>
    <mergeCell ref="B13:F13"/>
    <mergeCell ref="B2:F3"/>
    <mergeCell ref="B6:E6"/>
    <mergeCell ref="B7:C7"/>
    <mergeCell ref="B8:E8"/>
    <mergeCell ref="B9:E9"/>
    <mergeCell ref="B10:E10"/>
    <mergeCell ref="B14:E14"/>
    <mergeCell ref="B15:E15"/>
    <mergeCell ref="B16:E16"/>
  </mergeCells>
  <hyperlinks>
    <hyperlink ref="B32" location="'Loan Review Instructions'!A1" display=" - Student Loan Review "/>
    <hyperlink ref="B14" r:id="rId1" display="Awards and scholarships"/>
    <hyperlink ref="B14:E14" r:id="rId2" display="Awards and scholarships(See Scholarship Letter or my.sc.edu)"/>
    <hyperlink ref="B25" r:id="rId3"/>
    <hyperlink ref="B24" r:id="rId4"/>
    <hyperlink ref="B29" location="'PLUS Instructions'!A1" display="Instructions for applying for a Graduate PLUS Loan."/>
    <hyperlink ref="B28" r:id="rId5" display="Login to studentloans.gov"/>
  </hyperlinks>
  <pageMargins left="0.7" right="0.7" top="0.75" bottom="0.75" header="0.3" footer="0.3"/>
  <pageSetup orientation="portrait" r:id="rId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8"/>
  <sheetViews>
    <sheetView showGridLines="0" zoomScale="120" zoomScaleNormal="120" zoomScalePageLayoutView="120" workbookViewId="0">
      <selection activeCell="B22" sqref="B22:B23"/>
    </sheetView>
  </sheetViews>
  <sheetFormatPr defaultColWidth="8.88671875" defaultRowHeight="14.4" x14ac:dyDescent="0.3"/>
  <cols>
    <col min="1" max="1" width="1.44140625" customWidth="1"/>
    <col min="2" max="2" width="54.33203125" customWidth="1"/>
    <col min="3" max="3" width="17.109375" customWidth="1"/>
    <col min="4" max="5" width="14.33203125" customWidth="1"/>
    <col min="6" max="6" width="20" customWidth="1"/>
    <col min="7" max="7" width="1.44140625" customWidth="1"/>
    <col min="8" max="9" width="9.109375" customWidth="1"/>
    <col min="10" max="10" width="11.44140625" bestFit="1" customWidth="1"/>
  </cols>
  <sheetData>
    <row r="1" spans="1:13" ht="7.5" customHeight="1" thickBot="1" x14ac:dyDescent="0.35">
      <c r="A1" s="258"/>
      <c r="B1" s="259"/>
      <c r="C1" s="259"/>
      <c r="D1" s="259"/>
      <c r="E1" s="259"/>
      <c r="F1" s="259"/>
      <c r="G1" s="260"/>
    </row>
    <row r="2" spans="1:13" x14ac:dyDescent="0.3">
      <c r="A2" s="262"/>
      <c r="B2" s="341" t="s">
        <v>137</v>
      </c>
      <c r="C2" s="342"/>
      <c r="D2" s="342"/>
      <c r="E2" s="342"/>
      <c r="F2" s="357"/>
      <c r="G2" s="289"/>
      <c r="H2" s="25"/>
      <c r="I2" s="25"/>
      <c r="J2" s="25"/>
      <c r="K2" s="25"/>
      <c r="L2" s="25"/>
    </row>
    <row r="3" spans="1:13" ht="15" thickBot="1" x14ac:dyDescent="0.35">
      <c r="A3" s="262"/>
      <c r="B3" s="343"/>
      <c r="C3" s="344"/>
      <c r="D3" s="344"/>
      <c r="E3" s="344"/>
      <c r="F3" s="358"/>
      <c r="G3" s="289"/>
      <c r="H3" s="25"/>
      <c r="I3" s="25"/>
      <c r="J3" s="25"/>
      <c r="K3" s="25"/>
      <c r="L3" s="25"/>
    </row>
    <row r="4" spans="1:13" ht="7.5" customHeight="1" thickBot="1" x14ac:dyDescent="0.35">
      <c r="A4" s="262"/>
      <c r="B4" s="281"/>
      <c r="C4" s="281"/>
      <c r="D4" s="281"/>
      <c r="E4" s="281"/>
      <c r="F4" s="281"/>
      <c r="G4" s="289"/>
      <c r="H4" s="25"/>
      <c r="I4" s="25"/>
      <c r="J4" s="25"/>
      <c r="K4" s="25"/>
      <c r="L4" s="25"/>
    </row>
    <row r="5" spans="1:13" ht="15" thickBot="1" x14ac:dyDescent="0.35">
      <c r="A5" s="262"/>
      <c r="B5" s="393" t="s">
        <v>12</v>
      </c>
      <c r="C5" s="394"/>
      <c r="D5" s="394"/>
      <c r="E5" s="394"/>
      <c r="F5" s="386"/>
      <c r="G5" s="289"/>
      <c r="H5" s="25"/>
      <c r="I5" s="25"/>
      <c r="J5" s="25"/>
      <c r="K5" s="25"/>
      <c r="L5" s="25"/>
    </row>
    <row r="6" spans="1:13" ht="15" thickBot="1" x14ac:dyDescent="0.35">
      <c r="A6" s="298"/>
      <c r="B6" s="388" t="str">
        <f>'M1 Loan Planner'!$B$6</f>
        <v>2018-2019 Estimated Tuition and Fees</v>
      </c>
      <c r="C6" s="388"/>
      <c r="D6" s="388"/>
      <c r="E6" s="388"/>
      <c r="F6" s="168">
        <v>42496</v>
      </c>
      <c r="G6" s="289"/>
      <c r="H6" s="25"/>
      <c r="I6" s="25"/>
      <c r="J6" s="25"/>
      <c r="K6" s="25"/>
      <c r="L6" s="25"/>
    </row>
    <row r="7" spans="1:13" ht="15" thickBot="1" x14ac:dyDescent="0.35">
      <c r="A7" s="279"/>
      <c r="B7" s="377" t="s">
        <v>5</v>
      </c>
      <c r="C7" s="377"/>
      <c r="D7" s="124">
        <f>'Expense Planner'!$F$20</f>
        <v>0</v>
      </c>
      <c r="E7" s="125" t="s">
        <v>3</v>
      </c>
      <c r="F7" s="27">
        <f>D7*12</f>
        <v>0</v>
      </c>
      <c r="G7" s="289"/>
      <c r="H7" s="25"/>
      <c r="I7" s="48"/>
      <c r="J7" s="25" t="s">
        <v>89</v>
      </c>
      <c r="K7" s="25"/>
      <c r="L7" s="25"/>
    </row>
    <row r="8" spans="1:13" ht="15" thickBot="1" x14ac:dyDescent="0.35">
      <c r="A8" s="279"/>
      <c r="B8" s="377" t="s">
        <v>138</v>
      </c>
      <c r="C8" s="377"/>
      <c r="D8" s="377"/>
      <c r="E8" s="377"/>
      <c r="F8" s="13">
        <v>0</v>
      </c>
      <c r="G8" s="289"/>
      <c r="H8" s="25"/>
      <c r="I8" s="26"/>
      <c r="J8" s="25" t="s">
        <v>50</v>
      </c>
      <c r="K8" s="25"/>
      <c r="L8" s="25"/>
    </row>
    <row r="9" spans="1:13" ht="15" thickBot="1" x14ac:dyDescent="0.35">
      <c r="A9" s="279"/>
      <c r="B9" s="377" t="s">
        <v>139</v>
      </c>
      <c r="C9" s="377"/>
      <c r="D9" s="377"/>
      <c r="E9" s="377"/>
      <c r="F9" s="14">
        <v>0</v>
      </c>
      <c r="G9" s="289"/>
      <c r="H9" s="25"/>
      <c r="I9" s="31"/>
      <c r="J9" s="25" t="s">
        <v>90</v>
      </c>
      <c r="K9" s="25"/>
      <c r="L9" s="25"/>
    </row>
    <row r="10" spans="1:13" ht="15" thickBot="1" x14ac:dyDescent="0.35">
      <c r="A10" s="279"/>
      <c r="B10" s="395" t="s">
        <v>0</v>
      </c>
      <c r="C10" s="395"/>
      <c r="D10" s="395"/>
      <c r="E10" s="395"/>
      <c r="F10" s="44">
        <v>0</v>
      </c>
      <c r="G10" s="289"/>
      <c r="H10" s="25"/>
    </row>
    <row r="11" spans="1:13" ht="15" thickBot="1" x14ac:dyDescent="0.35">
      <c r="A11" s="279"/>
      <c r="B11" s="129" t="s">
        <v>14</v>
      </c>
      <c r="C11" s="130"/>
      <c r="D11" s="131"/>
      <c r="E11" s="132"/>
      <c r="F11" s="66">
        <f>SUM(F6:F10)</f>
        <v>42496</v>
      </c>
      <c r="G11" s="289"/>
      <c r="H11" s="25"/>
      <c r="I11" s="25"/>
      <c r="J11" s="25"/>
      <c r="K11" s="25"/>
      <c r="L11" s="25"/>
    </row>
    <row r="12" spans="1:13" ht="7.5" customHeight="1" thickBot="1" x14ac:dyDescent="0.35">
      <c r="A12" s="279"/>
      <c r="B12" s="284"/>
      <c r="C12" s="295"/>
      <c r="D12" s="285"/>
      <c r="E12" s="286"/>
      <c r="F12" s="285"/>
      <c r="G12" s="289"/>
      <c r="H12" s="25"/>
      <c r="I12" s="25"/>
      <c r="J12" s="25"/>
      <c r="K12" s="25"/>
      <c r="L12" s="25"/>
    </row>
    <row r="13" spans="1:13" ht="15.75" customHeight="1" thickBot="1" x14ac:dyDescent="0.35">
      <c r="A13" s="279"/>
      <c r="B13" s="393" t="s">
        <v>13</v>
      </c>
      <c r="C13" s="394"/>
      <c r="D13" s="394"/>
      <c r="E13" s="394"/>
      <c r="F13" s="386"/>
      <c r="G13" s="289"/>
      <c r="H13" s="25"/>
      <c r="I13" s="332" t="s">
        <v>145</v>
      </c>
      <c r="J13" s="333"/>
      <c r="K13" s="333"/>
      <c r="L13" s="333"/>
      <c r="M13" s="334"/>
    </row>
    <row r="14" spans="1:13" x14ac:dyDescent="0.3">
      <c r="A14" s="279"/>
      <c r="B14" s="387" t="s">
        <v>152</v>
      </c>
      <c r="C14" s="387"/>
      <c r="D14" s="387"/>
      <c r="E14" s="387"/>
      <c r="F14" s="128">
        <v>0</v>
      </c>
      <c r="G14" s="289"/>
      <c r="H14" s="25"/>
      <c r="I14" s="335"/>
      <c r="J14" s="336"/>
      <c r="K14" s="336"/>
      <c r="L14" s="336"/>
      <c r="M14" s="337"/>
    </row>
    <row r="15" spans="1:13" x14ac:dyDescent="0.3">
      <c r="A15" s="279"/>
      <c r="B15" s="377" t="s">
        <v>53</v>
      </c>
      <c r="C15" s="377"/>
      <c r="D15" s="377"/>
      <c r="E15" s="377"/>
      <c r="F15" s="126">
        <v>0</v>
      </c>
      <c r="G15" s="289"/>
      <c r="H15" s="25"/>
      <c r="I15" s="335"/>
      <c r="J15" s="336"/>
      <c r="K15" s="336"/>
      <c r="L15" s="336"/>
      <c r="M15" s="337"/>
    </row>
    <row r="16" spans="1:13" ht="15" thickBot="1" x14ac:dyDescent="0.35">
      <c r="A16" s="279"/>
      <c r="B16" s="388" t="s">
        <v>163</v>
      </c>
      <c r="C16" s="388"/>
      <c r="D16" s="388"/>
      <c r="E16" s="388"/>
      <c r="F16" s="127">
        <v>0</v>
      </c>
      <c r="G16" s="289"/>
      <c r="H16" s="25"/>
      <c r="I16" s="335"/>
      <c r="J16" s="336"/>
      <c r="K16" s="336"/>
      <c r="L16" s="336"/>
      <c r="M16" s="337"/>
    </row>
    <row r="17" spans="1:13" ht="15" thickBot="1" x14ac:dyDescent="0.35">
      <c r="A17" s="279"/>
      <c r="B17" s="129" t="s">
        <v>15</v>
      </c>
      <c r="C17" s="134"/>
      <c r="D17" s="135"/>
      <c r="E17" s="132"/>
      <c r="F17" s="45">
        <f>SUM(F14:F16)</f>
        <v>0</v>
      </c>
      <c r="G17" s="289"/>
      <c r="H17" s="25"/>
      <c r="I17" s="338"/>
      <c r="J17" s="339"/>
      <c r="K17" s="339"/>
      <c r="L17" s="339"/>
      <c r="M17" s="340"/>
    </row>
    <row r="18" spans="1:13" ht="7.5" customHeight="1" thickBot="1" x14ac:dyDescent="0.35">
      <c r="A18" s="279"/>
      <c r="B18" s="281"/>
      <c r="C18" s="282"/>
      <c r="D18" s="285"/>
      <c r="E18" s="286"/>
      <c r="F18" s="285"/>
      <c r="G18" s="289"/>
      <c r="H18" s="25"/>
      <c r="I18" s="25"/>
      <c r="J18" s="25"/>
      <c r="K18" s="25"/>
      <c r="L18" s="25"/>
    </row>
    <row r="19" spans="1:13" ht="15" thickBot="1" x14ac:dyDescent="0.35">
      <c r="A19" s="280"/>
      <c r="B19" s="231" t="s">
        <v>4</v>
      </c>
      <c r="C19" s="232"/>
      <c r="D19" s="233"/>
      <c r="E19" s="233"/>
      <c r="F19" s="47">
        <f>F11-F17</f>
        <v>42496</v>
      </c>
      <c r="G19" s="289"/>
      <c r="H19" s="25"/>
      <c r="I19" s="25"/>
      <c r="J19" s="25"/>
      <c r="K19" s="25"/>
      <c r="L19" s="25"/>
    </row>
    <row r="20" spans="1:13" ht="7.5" customHeight="1" thickBot="1" x14ac:dyDescent="0.35">
      <c r="A20" s="262"/>
      <c r="B20" s="281"/>
      <c r="C20" s="282"/>
      <c r="D20" s="281"/>
      <c r="E20" s="281"/>
      <c r="F20" s="281"/>
      <c r="G20" s="289"/>
      <c r="H20" s="25"/>
      <c r="I20" s="25"/>
      <c r="J20" s="25"/>
      <c r="K20" s="25"/>
      <c r="L20" s="25"/>
    </row>
    <row r="21" spans="1:13" ht="15.75" customHeight="1" x14ac:dyDescent="0.3">
      <c r="A21" s="262"/>
      <c r="B21" s="234" t="s">
        <v>134</v>
      </c>
      <c r="C21" s="235"/>
      <c r="D21" s="235"/>
      <c r="E21" s="235"/>
      <c r="F21" s="199">
        <f>IF((F19/(1-0.01066))&lt;=47167,(F19/(1-0.01066)),47167)</f>
        <v>42953.88845088645</v>
      </c>
      <c r="G21" s="289"/>
      <c r="H21" s="25"/>
      <c r="I21" s="332" t="s">
        <v>127</v>
      </c>
      <c r="J21" s="333"/>
      <c r="K21" s="333"/>
      <c r="L21" s="333"/>
      <c r="M21" s="334"/>
    </row>
    <row r="22" spans="1:13" x14ac:dyDescent="0.3">
      <c r="A22" s="262"/>
      <c r="B22" s="236" t="s">
        <v>154</v>
      </c>
      <c r="C22" s="237"/>
      <c r="D22" s="238"/>
      <c r="E22" s="239"/>
      <c r="F22" s="179">
        <f>F21/2</f>
        <v>21476.944225443225</v>
      </c>
      <c r="G22" s="289"/>
      <c r="H22" s="25"/>
      <c r="I22" s="335"/>
      <c r="J22" s="336"/>
      <c r="K22" s="336"/>
      <c r="L22" s="336"/>
      <c r="M22" s="337"/>
    </row>
    <row r="23" spans="1:13" x14ac:dyDescent="0.3">
      <c r="A23" s="262"/>
      <c r="B23" s="261" t="s">
        <v>155</v>
      </c>
      <c r="C23" s="235"/>
      <c r="D23" s="235"/>
      <c r="E23" s="240"/>
      <c r="F23" s="123">
        <f>F21-F22</f>
        <v>21476.944225443225</v>
      </c>
      <c r="G23" s="289"/>
      <c r="H23" s="172"/>
      <c r="I23" s="335"/>
      <c r="J23" s="336"/>
      <c r="K23" s="336"/>
      <c r="L23" s="336"/>
      <c r="M23" s="337"/>
    </row>
    <row r="24" spans="1:13" x14ac:dyDescent="0.3">
      <c r="A24" s="262"/>
      <c r="B24" s="183" t="s">
        <v>156</v>
      </c>
      <c r="C24" s="181"/>
      <c r="D24" s="181"/>
      <c r="E24" s="192"/>
      <c r="F24" s="175"/>
      <c r="G24" s="289"/>
      <c r="H24" s="172"/>
      <c r="I24" s="335"/>
      <c r="J24" s="336"/>
      <c r="K24" s="336"/>
      <c r="L24" s="336"/>
      <c r="M24" s="337"/>
    </row>
    <row r="25" spans="1:13" x14ac:dyDescent="0.3">
      <c r="A25" s="262"/>
      <c r="B25" s="183" t="s">
        <v>157</v>
      </c>
      <c r="C25" s="184"/>
      <c r="D25" s="185"/>
      <c r="E25" s="188"/>
      <c r="F25" s="198"/>
      <c r="G25" s="289"/>
      <c r="H25" s="25"/>
      <c r="I25" s="335"/>
      <c r="J25" s="336"/>
      <c r="K25" s="336"/>
      <c r="L25" s="336"/>
      <c r="M25" s="337"/>
    </row>
    <row r="26" spans="1:13" ht="7.5" customHeight="1" thickBot="1" x14ac:dyDescent="0.35">
      <c r="A26" s="262"/>
      <c r="B26" s="281"/>
      <c r="C26" s="281"/>
      <c r="D26" s="281"/>
      <c r="E26" s="281"/>
      <c r="F26" s="281"/>
      <c r="G26" s="289"/>
      <c r="H26" s="25"/>
      <c r="I26" s="335"/>
      <c r="J26" s="336"/>
      <c r="K26" s="336"/>
      <c r="L26" s="336"/>
      <c r="M26" s="337"/>
    </row>
    <row r="27" spans="1:13" ht="15" thickBot="1" x14ac:dyDescent="0.35">
      <c r="A27" s="262"/>
      <c r="B27" s="247" t="s">
        <v>131</v>
      </c>
      <c r="C27" s="248"/>
      <c r="D27" s="248"/>
      <c r="E27" s="248"/>
      <c r="F27" s="32">
        <f>IF((F19/(1-0.01066))&gt;47167,((F19-46665)/(1-0.04264)),0)</f>
        <v>0</v>
      </c>
      <c r="G27" s="289"/>
      <c r="H27" s="25"/>
      <c r="I27" s="338"/>
      <c r="J27" s="339"/>
      <c r="K27" s="339"/>
      <c r="L27" s="339"/>
      <c r="M27" s="340"/>
    </row>
    <row r="28" spans="1:13" x14ac:dyDescent="0.3">
      <c r="A28" s="262"/>
      <c r="B28" s="187" t="s">
        <v>158</v>
      </c>
      <c r="C28" s="188"/>
      <c r="D28" s="188"/>
      <c r="E28" s="186"/>
      <c r="F28" s="196"/>
      <c r="G28" s="289"/>
      <c r="H28" s="172"/>
      <c r="I28" s="171"/>
      <c r="J28" s="171"/>
      <c r="K28" s="171"/>
      <c r="L28" s="171"/>
      <c r="M28" s="171"/>
    </row>
    <row r="29" spans="1:13" x14ac:dyDescent="0.3">
      <c r="A29" s="262"/>
      <c r="B29" s="187" t="s">
        <v>109</v>
      </c>
      <c r="C29" s="189"/>
      <c r="D29" s="190"/>
      <c r="E29" s="191"/>
      <c r="F29" s="21"/>
      <c r="G29" s="289"/>
      <c r="H29" s="25"/>
      <c r="I29" s="166"/>
      <c r="J29" s="166"/>
      <c r="K29" s="166"/>
      <c r="L29" s="166"/>
      <c r="M29" s="166"/>
    </row>
    <row r="30" spans="1:13" ht="7.5" customHeight="1" thickBot="1" x14ac:dyDescent="0.35">
      <c r="A30" s="292"/>
      <c r="B30" s="293"/>
      <c r="C30" s="291"/>
      <c r="D30" s="291"/>
      <c r="E30" s="291"/>
      <c r="F30" s="294"/>
      <c r="G30" s="297"/>
      <c r="H30" s="25"/>
      <c r="I30" s="166"/>
      <c r="J30" s="166"/>
      <c r="K30" s="166"/>
      <c r="L30" s="166"/>
      <c r="M30" s="166"/>
    </row>
    <row r="31" spans="1:13" ht="16.2" thickBot="1" x14ac:dyDescent="0.35">
      <c r="A31" s="262"/>
      <c r="B31" s="243" t="s">
        <v>123</v>
      </c>
      <c r="C31" s="244"/>
      <c r="D31" s="245"/>
      <c r="E31" s="245"/>
      <c r="F31" s="246"/>
      <c r="G31" s="270"/>
    </row>
    <row r="32" spans="1:13" ht="16.2" thickBot="1" x14ac:dyDescent="0.35">
      <c r="A32" s="262"/>
      <c r="B32" s="204" t="s">
        <v>58</v>
      </c>
      <c r="C32" s="205"/>
      <c r="D32" s="202"/>
      <c r="E32" s="202"/>
      <c r="F32" s="203"/>
      <c r="G32" s="290"/>
    </row>
    <row r="33" spans="1:7" ht="7.5" customHeight="1" thickBot="1" x14ac:dyDescent="0.35">
      <c r="A33" s="292"/>
      <c r="B33" s="291"/>
      <c r="C33" s="291"/>
      <c r="D33" s="293"/>
      <c r="E33" s="291"/>
      <c r="F33" s="294"/>
      <c r="G33" s="291"/>
    </row>
    <row r="34" spans="1:7" x14ac:dyDescent="0.3">
      <c r="A34" s="25"/>
      <c r="B34" s="25"/>
      <c r="C34" s="25"/>
      <c r="D34" s="25"/>
    </row>
    <row r="35" spans="1:7" ht="7.5" customHeight="1" x14ac:dyDescent="0.3">
      <c r="A35" s="25"/>
      <c r="B35" s="25"/>
      <c r="C35" s="25"/>
      <c r="D35" s="25"/>
    </row>
    <row r="36" spans="1:7" x14ac:dyDescent="0.3">
      <c r="A36" s="25"/>
      <c r="B36" t="s">
        <v>187</v>
      </c>
      <c r="C36" s="25"/>
      <c r="D36" s="25"/>
    </row>
    <row r="37" spans="1:7" x14ac:dyDescent="0.3">
      <c r="A37" s="25"/>
      <c r="B37" s="25"/>
      <c r="C37" s="25"/>
      <c r="D37" s="25"/>
    </row>
    <row r="38" spans="1:7" ht="7.5" customHeight="1" x14ac:dyDescent="0.3"/>
  </sheetData>
  <mergeCells count="13">
    <mergeCell ref="I21:M27"/>
    <mergeCell ref="I13:M17"/>
    <mergeCell ref="B2:F3"/>
    <mergeCell ref="B5:F5"/>
    <mergeCell ref="B13:F13"/>
    <mergeCell ref="B6:E6"/>
    <mergeCell ref="B7:C7"/>
    <mergeCell ref="B8:E8"/>
    <mergeCell ref="B9:E9"/>
    <mergeCell ref="B10:E10"/>
    <mergeCell ref="B14:E14"/>
    <mergeCell ref="B15:E15"/>
    <mergeCell ref="B16:E16"/>
  </mergeCells>
  <hyperlinks>
    <hyperlink ref="B32" location="'Loan Review Instructions'!A1" display=" - Student Loan Review "/>
    <hyperlink ref="B14" r:id="rId1" display="Awards and scholarships"/>
    <hyperlink ref="B14:E14" r:id="rId2" display="Awards and scholarships(See Scholarship Letter or my.sc.edu)"/>
    <hyperlink ref="B25" r:id="rId3"/>
    <hyperlink ref="B24" r:id="rId4"/>
    <hyperlink ref="B29" location="'PLUS Instructions'!A1" display="Instructions for applying for a Graduate PLUS Loan."/>
    <hyperlink ref="B28" r:id="rId5" display="Login to studentloans.gov"/>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7"/>
  <sheetViews>
    <sheetView showGridLines="0" zoomScale="120" zoomScaleNormal="120" zoomScalePageLayoutView="120" workbookViewId="0">
      <selection activeCell="B10" sqref="B10:E10"/>
    </sheetView>
  </sheetViews>
  <sheetFormatPr defaultColWidth="8.88671875" defaultRowHeight="14.4" x14ac:dyDescent="0.3"/>
  <cols>
    <col min="1" max="1" width="1.44140625" customWidth="1"/>
    <col min="2" max="2" width="54.33203125" customWidth="1"/>
    <col min="3" max="3" width="17.109375" customWidth="1"/>
    <col min="4" max="5" width="14.33203125" customWidth="1"/>
    <col min="6" max="6" width="20.109375" customWidth="1"/>
    <col min="7" max="7" width="1.44140625" customWidth="1"/>
    <col min="10" max="12" width="11.44140625" bestFit="1" customWidth="1"/>
  </cols>
  <sheetData>
    <row r="1" spans="1:13" ht="7.5" customHeight="1" thickBot="1" x14ac:dyDescent="0.35">
      <c r="A1" s="299"/>
      <c r="B1" s="299"/>
      <c r="C1" s="299"/>
      <c r="D1" s="299"/>
      <c r="E1" s="299"/>
      <c r="F1" s="299"/>
      <c r="G1" s="299"/>
    </row>
    <row r="2" spans="1:13" x14ac:dyDescent="0.3">
      <c r="A2" s="299"/>
      <c r="B2" s="341" t="s">
        <v>140</v>
      </c>
      <c r="C2" s="342"/>
      <c r="D2" s="342"/>
      <c r="E2" s="342"/>
      <c r="F2" s="357"/>
      <c r="G2" s="300"/>
      <c r="H2" s="25"/>
      <c r="I2" s="25"/>
      <c r="J2" s="25"/>
      <c r="K2" s="25"/>
    </row>
    <row r="3" spans="1:13" ht="15" thickBot="1" x14ac:dyDescent="0.35">
      <c r="A3" s="299"/>
      <c r="B3" s="343"/>
      <c r="C3" s="344"/>
      <c r="D3" s="344"/>
      <c r="E3" s="344"/>
      <c r="F3" s="358"/>
      <c r="G3" s="300"/>
      <c r="H3" s="25"/>
      <c r="I3" s="25"/>
      <c r="J3" s="25"/>
      <c r="K3" s="25"/>
    </row>
    <row r="4" spans="1:13" ht="7.5" customHeight="1" thickBot="1" x14ac:dyDescent="0.35">
      <c r="A4" s="299"/>
      <c r="B4" s="300"/>
      <c r="C4" s="300"/>
      <c r="D4" s="300"/>
      <c r="E4" s="300"/>
      <c r="F4" s="300"/>
      <c r="G4" s="300"/>
      <c r="H4" s="25"/>
      <c r="I4" s="25"/>
      <c r="J4" s="25"/>
      <c r="K4" s="25"/>
    </row>
    <row r="5" spans="1:13" ht="15" thickBot="1" x14ac:dyDescent="0.35">
      <c r="A5" s="299"/>
      <c r="B5" s="393" t="s">
        <v>12</v>
      </c>
      <c r="C5" s="394"/>
      <c r="D5" s="394"/>
      <c r="E5" s="394"/>
      <c r="F5" s="386"/>
      <c r="G5" s="300"/>
      <c r="H5" s="25"/>
      <c r="I5" s="25"/>
      <c r="J5" s="25"/>
      <c r="K5" s="25"/>
    </row>
    <row r="6" spans="1:13" ht="15" thickBot="1" x14ac:dyDescent="0.35">
      <c r="A6" s="301"/>
      <c r="B6" s="388" t="str">
        <f>'M1 Loan Planner'!$B$6</f>
        <v>2018-2019 Estimated Tuition and Fees</v>
      </c>
      <c r="C6" s="388"/>
      <c r="D6" s="388"/>
      <c r="E6" s="388"/>
      <c r="F6" s="168">
        <v>42496</v>
      </c>
      <c r="G6" s="300"/>
      <c r="H6" s="25"/>
      <c r="I6" s="25"/>
      <c r="J6" s="25"/>
      <c r="K6" s="25"/>
    </row>
    <row r="7" spans="1:13" ht="15" thickBot="1" x14ac:dyDescent="0.35">
      <c r="A7" s="302"/>
      <c r="B7" s="388" t="s">
        <v>188</v>
      </c>
      <c r="C7" s="388"/>
      <c r="D7" s="124">
        <f>'Expense Planner'!$F$20</f>
        <v>0</v>
      </c>
      <c r="E7" s="125" t="s">
        <v>1</v>
      </c>
      <c r="F7" s="27">
        <f>D7*10</f>
        <v>0</v>
      </c>
      <c r="G7" s="300"/>
      <c r="H7" s="25"/>
      <c r="I7" s="48"/>
      <c r="J7" s="25" t="s">
        <v>89</v>
      </c>
    </row>
    <row r="8" spans="1:13" ht="15" thickBot="1" x14ac:dyDescent="0.35">
      <c r="A8" s="302"/>
      <c r="B8" s="377" t="s">
        <v>189</v>
      </c>
      <c r="C8" s="377"/>
      <c r="D8" s="377"/>
      <c r="E8" s="377"/>
      <c r="F8" s="13">
        <v>0</v>
      </c>
      <c r="G8" s="300"/>
      <c r="H8" s="25"/>
      <c r="I8" s="26"/>
      <c r="J8" s="25" t="s">
        <v>50</v>
      </c>
      <c r="K8" s="25"/>
    </row>
    <row r="9" spans="1:13" ht="15" thickBot="1" x14ac:dyDescent="0.35">
      <c r="A9" s="302"/>
      <c r="B9" s="377" t="s">
        <v>190</v>
      </c>
      <c r="C9" s="377"/>
      <c r="D9" s="377"/>
      <c r="E9" s="377"/>
      <c r="F9" s="13">
        <v>0</v>
      </c>
      <c r="G9" s="300"/>
      <c r="H9" s="25"/>
      <c r="I9" s="31"/>
      <c r="J9" s="25" t="s">
        <v>90</v>
      </c>
      <c r="K9" s="25"/>
    </row>
    <row r="10" spans="1:13" x14ac:dyDescent="0.3">
      <c r="A10" s="302"/>
      <c r="B10" s="396" t="s">
        <v>191</v>
      </c>
      <c r="C10" s="397"/>
      <c r="D10" s="397"/>
      <c r="E10" s="398"/>
      <c r="F10" s="13">
        <v>0</v>
      </c>
      <c r="G10" s="300"/>
      <c r="H10" s="172"/>
      <c r="I10" s="331"/>
      <c r="J10" s="172"/>
      <c r="K10" s="172"/>
    </row>
    <row r="11" spans="1:13" ht="15" thickBot="1" x14ac:dyDescent="0.35">
      <c r="A11" s="302"/>
      <c r="B11" s="395" t="s">
        <v>0</v>
      </c>
      <c r="C11" s="395"/>
      <c r="D11" s="395"/>
      <c r="E11" s="395"/>
      <c r="F11" s="14">
        <v>0</v>
      </c>
      <c r="G11" s="300"/>
      <c r="H11" s="25"/>
      <c r="I11" s="25"/>
      <c r="J11" s="25"/>
      <c r="K11" s="25"/>
    </row>
    <row r="12" spans="1:13" ht="15" thickBot="1" x14ac:dyDescent="0.35">
      <c r="A12" s="302"/>
      <c r="B12" s="129" t="s">
        <v>14</v>
      </c>
      <c r="C12" s="130"/>
      <c r="D12" s="131"/>
      <c r="E12" s="132"/>
      <c r="F12" s="133">
        <f>SUM(F6:F11)</f>
        <v>42496</v>
      </c>
      <c r="G12" s="300"/>
      <c r="H12" s="25"/>
      <c r="I12" s="25"/>
      <c r="J12" s="25"/>
      <c r="K12" s="25"/>
    </row>
    <row r="13" spans="1:13" ht="7.5" customHeight="1" thickBot="1" x14ac:dyDescent="0.35">
      <c r="A13" s="302"/>
      <c r="B13" s="284"/>
      <c r="C13" s="295"/>
      <c r="D13" s="285"/>
      <c r="E13" s="286"/>
      <c r="F13" s="285"/>
      <c r="G13" s="300"/>
      <c r="H13" s="25"/>
      <c r="I13" s="25"/>
      <c r="J13" s="25"/>
      <c r="K13" s="25"/>
    </row>
    <row r="14" spans="1:13" ht="15.75" customHeight="1" thickBot="1" x14ac:dyDescent="0.35">
      <c r="A14" s="302"/>
      <c r="B14" s="393" t="s">
        <v>13</v>
      </c>
      <c r="C14" s="394"/>
      <c r="D14" s="394"/>
      <c r="E14" s="394"/>
      <c r="F14" s="386"/>
      <c r="G14" s="300"/>
      <c r="H14" s="25"/>
      <c r="I14" s="332" t="s">
        <v>145</v>
      </c>
      <c r="J14" s="333"/>
      <c r="K14" s="333"/>
      <c r="L14" s="333"/>
      <c r="M14" s="334"/>
    </row>
    <row r="15" spans="1:13" x14ac:dyDescent="0.3">
      <c r="A15" s="303"/>
      <c r="B15" s="387" t="s">
        <v>152</v>
      </c>
      <c r="C15" s="387"/>
      <c r="D15" s="387"/>
      <c r="E15" s="387"/>
      <c r="F15" s="46">
        <v>0</v>
      </c>
      <c r="G15" s="300"/>
      <c r="H15" s="25"/>
      <c r="I15" s="335"/>
      <c r="J15" s="336"/>
      <c r="K15" s="336"/>
      <c r="L15" s="336"/>
      <c r="M15" s="337"/>
    </row>
    <row r="16" spans="1:13" x14ac:dyDescent="0.3">
      <c r="A16" s="303"/>
      <c r="B16" s="377" t="s">
        <v>53</v>
      </c>
      <c r="C16" s="377"/>
      <c r="D16" s="377"/>
      <c r="E16" s="377"/>
      <c r="F16" s="13">
        <v>0</v>
      </c>
      <c r="G16" s="300"/>
      <c r="H16" s="25"/>
      <c r="I16" s="335"/>
      <c r="J16" s="336"/>
      <c r="K16" s="336"/>
      <c r="L16" s="336"/>
      <c r="M16" s="337"/>
    </row>
    <row r="17" spans="1:13" ht="15" thickBot="1" x14ac:dyDescent="0.35">
      <c r="A17" s="303"/>
      <c r="B17" s="388" t="s">
        <v>153</v>
      </c>
      <c r="C17" s="388"/>
      <c r="D17" s="388"/>
      <c r="E17" s="388"/>
      <c r="F17" s="14">
        <v>0</v>
      </c>
      <c r="G17" s="300"/>
      <c r="H17" s="25"/>
      <c r="I17" s="335"/>
      <c r="J17" s="336"/>
      <c r="K17" s="336"/>
      <c r="L17" s="336"/>
      <c r="M17" s="337"/>
    </row>
    <row r="18" spans="1:13" ht="15" thickBot="1" x14ac:dyDescent="0.35">
      <c r="A18" s="303"/>
      <c r="B18" s="54" t="s">
        <v>15</v>
      </c>
      <c r="C18" s="55"/>
      <c r="D18" s="56"/>
      <c r="E18" s="57"/>
      <c r="F18" s="45">
        <f>SUM(F15:F17)</f>
        <v>0</v>
      </c>
      <c r="G18" s="300"/>
      <c r="H18" s="25"/>
      <c r="I18" s="338"/>
      <c r="J18" s="339"/>
      <c r="K18" s="339"/>
      <c r="L18" s="339"/>
      <c r="M18" s="340"/>
    </row>
    <row r="19" spans="1:13" ht="7.5" customHeight="1" thickBot="1" x14ac:dyDescent="0.35">
      <c r="A19" s="303"/>
      <c r="B19" s="281"/>
      <c r="C19" s="282"/>
      <c r="D19" s="285"/>
      <c r="E19" s="286"/>
      <c r="F19" s="285"/>
      <c r="G19" s="300"/>
      <c r="H19" s="25"/>
      <c r="I19" s="25"/>
      <c r="J19" s="25"/>
      <c r="K19" s="25"/>
    </row>
    <row r="20" spans="1:13" ht="15" thickBot="1" x14ac:dyDescent="0.35">
      <c r="A20" s="304"/>
      <c r="B20" s="231" t="s">
        <v>4</v>
      </c>
      <c r="C20" s="232"/>
      <c r="D20" s="233"/>
      <c r="E20" s="233"/>
      <c r="F20" s="45">
        <f>F12-F18</f>
        <v>42496</v>
      </c>
      <c r="G20" s="300"/>
      <c r="H20" s="25"/>
      <c r="I20" s="25"/>
      <c r="J20" s="25"/>
      <c r="K20" s="25"/>
    </row>
    <row r="21" spans="1:13" ht="7.5" customHeight="1" thickBot="1" x14ac:dyDescent="0.35">
      <c r="A21" s="299"/>
      <c r="B21" s="300"/>
      <c r="C21" s="305"/>
      <c r="D21" s="300"/>
      <c r="E21" s="300"/>
      <c r="F21" s="300"/>
      <c r="G21" s="300"/>
      <c r="H21" s="25"/>
      <c r="I21" s="25"/>
      <c r="J21" s="25"/>
      <c r="K21" s="25"/>
    </row>
    <row r="22" spans="1:13" ht="15.75" customHeight="1" x14ac:dyDescent="0.3">
      <c r="A22" s="299"/>
      <c r="B22" s="234" t="s">
        <v>134</v>
      </c>
      <c r="C22" s="235"/>
      <c r="D22" s="235"/>
      <c r="E22" s="235"/>
      <c r="F22" s="200">
        <f>IF((F20/(1-0.01066))&lt;=42722,(F20/(1-0.01066)),42722)</f>
        <v>42722</v>
      </c>
      <c r="G22" s="300"/>
      <c r="H22" s="25"/>
      <c r="I22" s="332" t="s">
        <v>127</v>
      </c>
      <c r="J22" s="333"/>
      <c r="K22" s="333"/>
      <c r="L22" s="333"/>
      <c r="M22" s="334"/>
    </row>
    <row r="23" spans="1:13" ht="15.75" customHeight="1" x14ac:dyDescent="0.3">
      <c r="A23" s="299"/>
      <c r="B23" s="236" t="s">
        <v>154</v>
      </c>
      <c r="C23" s="237"/>
      <c r="D23" s="238"/>
      <c r="E23" s="239"/>
      <c r="F23" s="197">
        <f>F22/2</f>
        <v>21361</v>
      </c>
      <c r="G23" s="300"/>
      <c r="H23" s="172"/>
      <c r="I23" s="335"/>
      <c r="J23" s="336"/>
      <c r="K23" s="336"/>
      <c r="L23" s="336"/>
      <c r="M23" s="337"/>
    </row>
    <row r="24" spans="1:13" x14ac:dyDescent="0.3">
      <c r="A24" s="299"/>
      <c r="B24" s="261" t="s">
        <v>155</v>
      </c>
      <c r="C24" s="235"/>
      <c r="D24" s="235"/>
      <c r="E24" s="240"/>
      <c r="F24" s="123">
        <f>F22/2</f>
        <v>21361</v>
      </c>
      <c r="G24" s="300"/>
      <c r="H24" s="25"/>
      <c r="I24" s="335"/>
      <c r="J24" s="336"/>
      <c r="K24" s="336"/>
      <c r="L24" s="336"/>
      <c r="M24" s="337"/>
    </row>
    <row r="25" spans="1:13" x14ac:dyDescent="0.3">
      <c r="A25" s="299"/>
      <c r="B25" s="183" t="s">
        <v>156</v>
      </c>
      <c r="C25" s="181"/>
      <c r="D25" s="181"/>
      <c r="E25" s="192"/>
      <c r="F25" s="175"/>
      <c r="G25" s="300"/>
      <c r="H25" s="172"/>
      <c r="I25" s="335"/>
      <c r="J25" s="336"/>
      <c r="K25" s="336"/>
      <c r="L25" s="336"/>
      <c r="M25" s="337"/>
    </row>
    <row r="26" spans="1:13" x14ac:dyDescent="0.3">
      <c r="A26" s="299"/>
      <c r="B26" s="183" t="s">
        <v>157</v>
      </c>
      <c r="C26" s="184"/>
      <c r="D26" s="185"/>
      <c r="E26" s="188"/>
      <c r="F26" s="198"/>
      <c r="G26" s="300"/>
      <c r="H26" s="25"/>
      <c r="I26" s="335"/>
      <c r="J26" s="336"/>
      <c r="K26" s="336"/>
      <c r="L26" s="336"/>
      <c r="M26" s="337"/>
    </row>
    <row r="27" spans="1:13" ht="7.5" customHeight="1" thickBot="1" x14ac:dyDescent="0.35">
      <c r="A27" s="299"/>
      <c r="B27" s="300"/>
      <c r="C27" s="300"/>
      <c r="D27" s="300"/>
      <c r="E27" s="300"/>
      <c r="F27" s="300"/>
      <c r="G27" s="300"/>
      <c r="H27" s="25"/>
      <c r="I27" s="335"/>
      <c r="J27" s="336"/>
      <c r="K27" s="336"/>
      <c r="L27" s="336"/>
      <c r="M27" s="337"/>
    </row>
    <row r="28" spans="1:13" ht="15" thickBot="1" x14ac:dyDescent="0.35">
      <c r="A28" s="299"/>
      <c r="B28" s="231" t="s">
        <v>131</v>
      </c>
      <c r="C28" s="241"/>
      <c r="D28" s="241"/>
      <c r="E28" s="242"/>
      <c r="F28" s="32">
        <f>IF((F20/(1-0.01066))&gt;42722,((F20-42267)/(1-0.04264)),0)</f>
        <v>239.19946519595555</v>
      </c>
      <c r="G28" s="300"/>
      <c r="H28" s="25"/>
      <c r="I28" s="338"/>
      <c r="J28" s="339"/>
      <c r="K28" s="339"/>
      <c r="L28" s="339"/>
      <c r="M28" s="340"/>
    </row>
    <row r="29" spans="1:13" x14ac:dyDescent="0.3">
      <c r="A29" s="299"/>
      <c r="B29" s="187" t="s">
        <v>158</v>
      </c>
      <c r="C29" s="188"/>
      <c r="D29" s="188"/>
      <c r="E29" s="186"/>
      <c r="F29" s="196"/>
      <c r="G29" s="300"/>
      <c r="H29" s="172"/>
      <c r="I29" s="171"/>
      <c r="J29" s="171"/>
      <c r="K29" s="171"/>
      <c r="L29" s="171"/>
      <c r="M29" s="171"/>
    </row>
    <row r="30" spans="1:13" x14ac:dyDescent="0.3">
      <c r="A30" s="299"/>
      <c r="B30" s="187" t="s">
        <v>109</v>
      </c>
      <c r="C30" s="189"/>
      <c r="D30" s="190"/>
      <c r="E30" s="191"/>
      <c r="F30" s="21"/>
      <c r="G30" s="300"/>
      <c r="H30" s="25"/>
      <c r="I30" s="25"/>
      <c r="J30" s="25"/>
      <c r="K30" s="25"/>
    </row>
    <row r="31" spans="1:13" ht="7.5" customHeight="1" thickBot="1" x14ac:dyDescent="0.35">
      <c r="A31" s="299"/>
      <c r="B31" s="282"/>
      <c r="C31" s="281"/>
      <c r="D31" s="281"/>
      <c r="E31" s="281"/>
      <c r="F31" s="283"/>
      <c r="G31" s="300"/>
      <c r="H31" s="25"/>
      <c r="I31" s="25"/>
      <c r="J31" s="25"/>
      <c r="K31" s="25"/>
    </row>
    <row r="32" spans="1:13" ht="16.2" thickBot="1" x14ac:dyDescent="0.35">
      <c r="A32" s="262"/>
      <c r="B32" s="243" t="s">
        <v>123</v>
      </c>
      <c r="C32" s="244"/>
      <c r="D32" s="245"/>
      <c r="E32" s="245"/>
      <c r="F32" s="246"/>
      <c r="G32" s="270"/>
    </row>
    <row r="33" spans="1:7" ht="16.2" thickBot="1" x14ac:dyDescent="0.35">
      <c r="A33" s="262"/>
      <c r="B33" s="204" t="s">
        <v>58</v>
      </c>
      <c r="C33" s="205"/>
      <c r="D33" s="202"/>
      <c r="E33" s="202"/>
      <c r="F33" s="203"/>
      <c r="G33" s="290"/>
    </row>
    <row r="34" spans="1:7" ht="7.5" customHeight="1" thickBot="1" x14ac:dyDescent="0.35">
      <c r="A34" s="292"/>
      <c r="B34" s="291"/>
      <c r="C34" s="291"/>
      <c r="D34" s="293"/>
      <c r="E34" s="291"/>
      <c r="F34" s="294"/>
      <c r="G34" s="291"/>
    </row>
    <row r="37" spans="1:7" x14ac:dyDescent="0.3">
      <c r="B37" t="s">
        <v>187</v>
      </c>
    </row>
  </sheetData>
  <mergeCells count="14">
    <mergeCell ref="I22:M28"/>
    <mergeCell ref="I14:M18"/>
    <mergeCell ref="B2:F3"/>
    <mergeCell ref="B5:F5"/>
    <mergeCell ref="B14:F14"/>
    <mergeCell ref="B6:E6"/>
    <mergeCell ref="B7:C7"/>
    <mergeCell ref="B8:E8"/>
    <mergeCell ref="B9:E9"/>
    <mergeCell ref="B11:E11"/>
    <mergeCell ref="B15:E15"/>
    <mergeCell ref="B16:E16"/>
    <mergeCell ref="B17:E17"/>
    <mergeCell ref="B10:E10"/>
  </mergeCells>
  <hyperlinks>
    <hyperlink ref="B33" location="'Loan Review Instructions'!A1" display=" - Student Loan Review "/>
    <hyperlink ref="B15" r:id="rId1" display="Awards and scholarships"/>
    <hyperlink ref="B15:E15" r:id="rId2" display="Awards and scholarships(See Scholarship Letter or my.sc.edu)"/>
    <hyperlink ref="B26" r:id="rId3"/>
    <hyperlink ref="B25" r:id="rId4"/>
    <hyperlink ref="B30" location="'PLUS Instructions'!A1" display="Instructions for applying for a Graduate PLUS Loan."/>
    <hyperlink ref="B29" r:id="rId5" display="Login to studentloans.gov"/>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2"/>
  <sheetViews>
    <sheetView showGridLines="0" topLeftCell="A10" zoomScale="120" zoomScaleNormal="120" zoomScalePageLayoutView="120" workbookViewId="0">
      <selection activeCell="B32" sqref="B32"/>
    </sheetView>
  </sheetViews>
  <sheetFormatPr defaultColWidth="8.88671875" defaultRowHeight="14.4" x14ac:dyDescent="0.3"/>
  <cols>
    <col min="1" max="1" width="1.44140625" customWidth="1"/>
    <col min="2" max="2" width="4.88671875" customWidth="1"/>
    <col min="3" max="3" width="9.44140625" customWidth="1"/>
    <col min="4" max="4" width="25" customWidth="1"/>
    <col min="6" max="6" width="11.44140625" bestFit="1" customWidth="1"/>
    <col min="8" max="8" width="51" customWidth="1"/>
    <col min="9" max="9" width="1.44140625" customWidth="1"/>
  </cols>
  <sheetData>
    <row r="1" spans="1:15" ht="7.5" customHeight="1" thickBot="1" x14ac:dyDescent="0.35">
      <c r="A1" s="306"/>
      <c r="B1" s="307"/>
      <c r="C1" s="307"/>
      <c r="D1" s="307"/>
      <c r="E1" s="307"/>
      <c r="F1" s="307"/>
      <c r="G1" s="307"/>
      <c r="H1" s="307"/>
      <c r="I1" s="299"/>
    </row>
    <row r="2" spans="1:15" x14ac:dyDescent="0.3">
      <c r="A2" s="262"/>
      <c r="B2" s="341" t="s">
        <v>119</v>
      </c>
      <c r="C2" s="342"/>
      <c r="D2" s="342"/>
      <c r="E2" s="342"/>
      <c r="F2" s="342"/>
      <c r="G2" s="342"/>
      <c r="H2" s="357"/>
      <c r="I2" s="299"/>
    </row>
    <row r="3" spans="1:15" ht="15" thickBot="1" x14ac:dyDescent="0.35">
      <c r="A3" s="262"/>
      <c r="B3" s="343"/>
      <c r="C3" s="344"/>
      <c r="D3" s="344"/>
      <c r="E3" s="344"/>
      <c r="F3" s="344"/>
      <c r="G3" s="344"/>
      <c r="H3" s="358"/>
      <c r="I3" s="299"/>
    </row>
    <row r="4" spans="1:15" ht="7.5" customHeight="1" thickBot="1" x14ac:dyDescent="0.35">
      <c r="A4" s="262"/>
      <c r="B4" s="290"/>
      <c r="C4" s="290"/>
      <c r="D4" s="290"/>
      <c r="E4" s="290"/>
      <c r="F4" s="290"/>
      <c r="G4" s="290"/>
      <c r="H4" s="290"/>
      <c r="I4" s="299"/>
    </row>
    <row r="5" spans="1:15" x14ac:dyDescent="0.3">
      <c r="A5" s="262"/>
      <c r="B5" s="80"/>
      <c r="C5" s="81"/>
      <c r="D5" s="81"/>
      <c r="E5" s="81"/>
      <c r="F5" s="81"/>
      <c r="G5" s="81"/>
      <c r="H5" s="82"/>
      <c r="I5" s="299"/>
    </row>
    <row r="6" spans="1:15" ht="17.399999999999999" x14ac:dyDescent="0.3">
      <c r="A6" s="262"/>
      <c r="B6" s="113"/>
      <c r="C6" s="206" t="s">
        <v>164</v>
      </c>
      <c r="D6" s="67"/>
      <c r="E6" s="67"/>
      <c r="F6" s="67"/>
      <c r="G6" s="67"/>
      <c r="H6" s="223"/>
      <c r="I6" s="299"/>
    </row>
    <row r="7" spans="1:15" ht="15" thickBot="1" x14ac:dyDescent="0.35">
      <c r="A7" s="262"/>
      <c r="B7" s="113"/>
      <c r="C7" s="67"/>
      <c r="D7" s="67"/>
      <c r="E7" s="67"/>
      <c r="F7" s="67"/>
      <c r="G7" s="67"/>
      <c r="H7" s="223"/>
      <c r="I7" s="299"/>
    </row>
    <row r="8" spans="1:15" ht="18.75" customHeight="1" x14ac:dyDescent="0.35">
      <c r="A8" s="262"/>
      <c r="B8" s="94">
        <v>1</v>
      </c>
      <c r="C8" s="95" t="s">
        <v>165</v>
      </c>
      <c r="D8" s="95"/>
      <c r="E8" s="95"/>
      <c r="F8" s="95"/>
      <c r="G8" s="95"/>
      <c r="H8" s="96"/>
      <c r="I8" s="299"/>
      <c r="K8" s="332" t="s">
        <v>145</v>
      </c>
      <c r="L8" s="333"/>
      <c r="M8" s="333"/>
      <c r="N8" s="333"/>
      <c r="O8" s="334"/>
    </row>
    <row r="9" spans="1:15" ht="18" x14ac:dyDescent="0.35">
      <c r="A9" s="262"/>
      <c r="B9" s="94"/>
      <c r="C9" s="95"/>
      <c r="D9" s="95"/>
      <c r="E9" s="95"/>
      <c r="F9" s="95"/>
      <c r="G9" s="95"/>
      <c r="H9" s="96"/>
      <c r="I9" s="299"/>
      <c r="K9" s="335"/>
      <c r="L9" s="336"/>
      <c r="M9" s="336"/>
      <c r="N9" s="336"/>
      <c r="O9" s="337"/>
    </row>
    <row r="10" spans="1:15" ht="18" x14ac:dyDescent="0.35">
      <c r="A10" s="262"/>
      <c r="B10" s="94">
        <v>2</v>
      </c>
      <c r="C10" s="95" t="s">
        <v>116</v>
      </c>
      <c r="D10" s="122"/>
      <c r="E10" s="95"/>
      <c r="F10" s="95"/>
      <c r="G10" s="95"/>
      <c r="H10" s="96"/>
      <c r="I10" s="299"/>
      <c r="K10" s="335"/>
      <c r="L10" s="336"/>
      <c r="M10" s="336"/>
      <c r="N10" s="336"/>
      <c r="O10" s="337"/>
    </row>
    <row r="11" spans="1:15" ht="18" x14ac:dyDescent="0.35">
      <c r="A11" s="262"/>
      <c r="B11" s="94"/>
      <c r="C11" s="95"/>
      <c r="D11" s="95"/>
      <c r="E11" s="95"/>
      <c r="F11" s="95"/>
      <c r="G11" s="95"/>
      <c r="H11" s="96"/>
      <c r="I11" s="299"/>
      <c r="K11" s="335"/>
      <c r="L11" s="336"/>
      <c r="M11" s="336"/>
      <c r="N11" s="336"/>
      <c r="O11" s="337"/>
    </row>
    <row r="12" spans="1:15" ht="18.600000000000001" thickBot="1" x14ac:dyDescent="0.4">
      <c r="A12" s="262"/>
      <c r="B12" s="94">
        <v>3</v>
      </c>
      <c r="C12" s="95" t="s">
        <v>73</v>
      </c>
      <c r="D12" s="122" t="s">
        <v>74</v>
      </c>
      <c r="E12" s="95" t="s">
        <v>77</v>
      </c>
      <c r="F12" s="95"/>
      <c r="G12" s="95"/>
      <c r="H12" s="96"/>
      <c r="I12" s="299"/>
      <c r="K12" s="338"/>
      <c r="L12" s="339"/>
      <c r="M12" s="339"/>
      <c r="N12" s="339"/>
      <c r="O12" s="340"/>
    </row>
    <row r="13" spans="1:15" ht="18" x14ac:dyDescent="0.35">
      <c r="A13" s="262"/>
      <c r="B13" s="94"/>
      <c r="C13" s="95"/>
      <c r="D13" s="95"/>
      <c r="E13" s="95"/>
      <c r="F13" s="120"/>
      <c r="G13" s="17"/>
      <c r="H13" s="96"/>
      <c r="I13" s="299"/>
    </row>
    <row r="14" spans="1:15" ht="18" x14ac:dyDescent="0.35">
      <c r="A14" s="262"/>
      <c r="B14" s="94">
        <v>4</v>
      </c>
      <c r="C14" s="95" t="s">
        <v>115</v>
      </c>
      <c r="D14" s="121"/>
      <c r="E14" s="95"/>
      <c r="F14" s="95"/>
      <c r="G14" s="95"/>
      <c r="H14" s="96"/>
      <c r="I14" s="299"/>
    </row>
    <row r="15" spans="1:15" ht="18" x14ac:dyDescent="0.35">
      <c r="A15" s="262"/>
      <c r="B15" s="22"/>
      <c r="C15" s="95"/>
      <c r="D15" s="95"/>
      <c r="E15" s="95"/>
      <c r="F15" s="95"/>
      <c r="G15" s="95"/>
      <c r="H15" s="96"/>
      <c r="I15" s="299"/>
    </row>
    <row r="16" spans="1:15" ht="18" x14ac:dyDescent="0.35">
      <c r="A16" s="262"/>
      <c r="B16" s="94">
        <v>5</v>
      </c>
      <c r="C16" s="95" t="s">
        <v>117</v>
      </c>
      <c r="D16" s="95"/>
      <c r="E16" s="95"/>
      <c r="F16" s="95"/>
      <c r="G16" s="122"/>
      <c r="H16" s="96"/>
      <c r="I16" s="299"/>
    </row>
    <row r="17" spans="1:9" ht="18" x14ac:dyDescent="0.35">
      <c r="A17" s="262"/>
      <c r="B17" s="94"/>
      <c r="C17" s="95"/>
      <c r="D17" s="95"/>
      <c r="E17" s="95"/>
      <c r="F17" s="95"/>
      <c r="G17" s="122"/>
      <c r="H17" s="96"/>
      <c r="I17" s="299"/>
    </row>
    <row r="18" spans="1:9" ht="18" x14ac:dyDescent="0.35">
      <c r="A18" s="262"/>
      <c r="B18" s="94">
        <v>6</v>
      </c>
      <c r="C18" s="95" t="s">
        <v>135</v>
      </c>
      <c r="D18" s="95"/>
      <c r="E18" s="95"/>
      <c r="F18" s="95"/>
      <c r="G18" s="122"/>
      <c r="H18" s="96"/>
      <c r="I18" s="299"/>
    </row>
    <row r="19" spans="1:9" ht="18" x14ac:dyDescent="0.35">
      <c r="A19" s="262"/>
      <c r="B19" s="94"/>
      <c r="C19" s="95"/>
      <c r="D19" s="95"/>
      <c r="E19" s="95"/>
      <c r="F19" s="95"/>
      <c r="G19" s="122"/>
      <c r="H19" s="96"/>
      <c r="I19" s="299"/>
    </row>
    <row r="20" spans="1:9" ht="18" x14ac:dyDescent="0.35">
      <c r="A20" s="262"/>
      <c r="B20" s="94">
        <v>7</v>
      </c>
      <c r="C20" s="95" t="s">
        <v>75</v>
      </c>
      <c r="D20" s="95"/>
      <c r="E20" s="95"/>
      <c r="F20" s="95"/>
      <c r="G20" s="122"/>
      <c r="H20" s="96"/>
      <c r="I20" s="299"/>
    </row>
    <row r="21" spans="1:9" ht="18" x14ac:dyDescent="0.35">
      <c r="A21" s="262"/>
      <c r="B21" s="94"/>
      <c r="C21" s="95"/>
      <c r="D21" s="95"/>
      <c r="E21" s="95"/>
      <c r="F21" s="95"/>
      <c r="G21" s="122"/>
      <c r="H21" s="96"/>
      <c r="I21" s="299"/>
    </row>
    <row r="22" spans="1:9" ht="18" x14ac:dyDescent="0.35">
      <c r="A22" s="262"/>
      <c r="B22" s="94">
        <v>8</v>
      </c>
      <c r="C22" s="95" t="s">
        <v>118</v>
      </c>
      <c r="D22" s="95"/>
      <c r="E22" s="95"/>
      <c r="F22" s="95"/>
      <c r="G22" s="122"/>
      <c r="H22" s="96"/>
      <c r="I22" s="299"/>
    </row>
    <row r="23" spans="1:9" ht="18" x14ac:dyDescent="0.35">
      <c r="A23" s="262"/>
      <c r="B23" s="94"/>
      <c r="C23" s="95"/>
      <c r="D23" s="95"/>
      <c r="E23" s="95"/>
      <c r="F23" s="95"/>
      <c r="G23" s="122"/>
      <c r="H23" s="96"/>
      <c r="I23" s="299"/>
    </row>
    <row r="24" spans="1:9" ht="18" x14ac:dyDescent="0.35">
      <c r="A24" s="262"/>
      <c r="B24" s="94">
        <v>9</v>
      </c>
      <c r="C24" s="95" t="s">
        <v>166</v>
      </c>
      <c r="D24" s="95"/>
      <c r="E24" s="95"/>
      <c r="F24" s="95"/>
      <c r="G24" s="122"/>
      <c r="H24" s="96"/>
      <c r="I24" s="299"/>
    </row>
    <row r="25" spans="1:9" ht="18" x14ac:dyDescent="0.35">
      <c r="A25" s="262"/>
      <c r="B25" s="94"/>
      <c r="C25" s="95"/>
      <c r="D25" s="95"/>
      <c r="E25" s="95"/>
      <c r="F25" s="95"/>
      <c r="G25" s="122"/>
      <c r="H25" s="96"/>
      <c r="I25" s="299"/>
    </row>
    <row r="26" spans="1:9" ht="18" x14ac:dyDescent="0.35">
      <c r="A26" s="262"/>
      <c r="B26" s="94">
        <v>10</v>
      </c>
      <c r="C26" s="95" t="s">
        <v>76</v>
      </c>
      <c r="D26" s="95"/>
      <c r="E26" s="95"/>
      <c r="F26" s="95"/>
      <c r="G26" s="122"/>
      <c r="H26" s="96"/>
      <c r="I26" s="299"/>
    </row>
    <row r="27" spans="1:9" ht="18" x14ac:dyDescent="0.35">
      <c r="A27" s="262"/>
      <c r="B27" s="94"/>
      <c r="C27" s="95"/>
      <c r="D27" s="95"/>
      <c r="E27" s="95"/>
      <c r="F27" s="95"/>
      <c r="G27" s="122"/>
      <c r="H27" s="96"/>
      <c r="I27" s="299"/>
    </row>
    <row r="28" spans="1:9" ht="18" x14ac:dyDescent="0.35">
      <c r="A28" s="262"/>
      <c r="B28" s="94">
        <v>11</v>
      </c>
      <c r="C28" s="95" t="s">
        <v>121</v>
      </c>
      <c r="D28" s="95"/>
      <c r="E28" s="95"/>
      <c r="F28" s="95"/>
      <c r="G28" s="122"/>
      <c r="H28" s="96"/>
      <c r="I28" s="299"/>
    </row>
    <row r="29" spans="1:9" ht="18.600000000000001" thickBot="1" x14ac:dyDescent="0.4">
      <c r="A29" s="262"/>
      <c r="B29" s="23"/>
      <c r="C29" s="98"/>
      <c r="D29" s="98"/>
      <c r="E29" s="98"/>
      <c r="F29" s="98"/>
      <c r="G29" s="98"/>
      <c r="H29" s="99"/>
      <c r="I29" s="299"/>
    </row>
    <row r="30" spans="1:9" ht="7.5" customHeight="1" x14ac:dyDescent="0.35">
      <c r="A30" s="262"/>
      <c r="B30" s="276"/>
      <c r="C30" s="276"/>
      <c r="D30" s="276"/>
      <c r="E30" s="276"/>
      <c r="F30" s="276"/>
      <c r="G30" s="276"/>
      <c r="H30" s="276"/>
      <c r="I30" s="299"/>
    </row>
    <row r="32" spans="1:9" x14ac:dyDescent="0.3">
      <c r="B32" t="s">
        <v>187</v>
      </c>
    </row>
  </sheetData>
  <mergeCells count="2">
    <mergeCell ref="B2:H3"/>
    <mergeCell ref="K8:O12"/>
  </mergeCells>
  <hyperlinks>
    <hyperlink ref="D12" r:id="rId1"/>
    <hyperlink ref="C8" r:id="rId2"/>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38"/>
  <sheetViews>
    <sheetView showGridLines="0" topLeftCell="A10" zoomScale="120" zoomScaleNormal="120" zoomScalePageLayoutView="120" workbookViewId="0">
      <selection activeCell="B37" sqref="B37"/>
    </sheetView>
  </sheetViews>
  <sheetFormatPr defaultColWidth="8.88671875" defaultRowHeight="14.4" x14ac:dyDescent="0.3"/>
  <cols>
    <col min="1" max="1" width="1.44140625" customWidth="1"/>
    <col min="6" max="6" width="10.44140625" customWidth="1"/>
    <col min="12" max="12" width="12.44140625" customWidth="1"/>
    <col min="13" max="13" width="7" customWidth="1"/>
    <col min="15" max="15" width="0.6640625" customWidth="1"/>
    <col min="16" max="16" width="3.33203125" customWidth="1"/>
    <col min="17" max="17" width="0.109375" customWidth="1"/>
    <col min="18" max="18" width="1.44140625" customWidth="1"/>
  </cols>
  <sheetData>
    <row r="1" spans="1:18" ht="7.5" customHeight="1" thickBot="1" x14ac:dyDescent="0.35">
      <c r="A1" s="299"/>
      <c r="B1" s="299"/>
      <c r="C1" s="299"/>
      <c r="D1" s="299"/>
      <c r="E1" s="299"/>
      <c r="F1" s="299"/>
      <c r="G1" s="299"/>
      <c r="H1" s="299"/>
      <c r="I1" s="299"/>
      <c r="J1" s="299"/>
      <c r="K1" s="299"/>
      <c r="L1" s="299"/>
      <c r="M1" s="299"/>
      <c r="N1" s="299"/>
      <c r="O1" s="299"/>
      <c r="P1" s="299"/>
      <c r="Q1" s="299"/>
      <c r="R1" s="299"/>
    </row>
    <row r="2" spans="1:18" ht="15" customHeight="1" x14ac:dyDescent="0.3">
      <c r="A2" s="299"/>
      <c r="B2" s="371" t="s">
        <v>85</v>
      </c>
      <c r="C2" s="372"/>
      <c r="D2" s="372"/>
      <c r="E2" s="372"/>
      <c r="F2" s="372"/>
      <c r="G2" s="372"/>
      <c r="H2" s="372"/>
      <c r="I2" s="372"/>
      <c r="J2" s="372"/>
      <c r="K2" s="372"/>
      <c r="L2" s="372"/>
      <c r="M2" s="372"/>
      <c r="N2" s="372"/>
      <c r="O2" s="372"/>
      <c r="P2" s="372"/>
      <c r="Q2" s="373"/>
      <c r="R2" s="299"/>
    </row>
    <row r="3" spans="1:18" ht="15.75" customHeight="1" x14ac:dyDescent="0.3">
      <c r="A3" s="299"/>
      <c r="B3" s="399"/>
      <c r="C3" s="400"/>
      <c r="D3" s="400"/>
      <c r="E3" s="400"/>
      <c r="F3" s="400"/>
      <c r="G3" s="400"/>
      <c r="H3" s="400"/>
      <c r="I3" s="400"/>
      <c r="J3" s="400"/>
      <c r="K3" s="400"/>
      <c r="L3" s="400"/>
      <c r="M3" s="400"/>
      <c r="N3" s="400"/>
      <c r="O3" s="400"/>
      <c r="P3" s="400"/>
      <c r="Q3" s="401"/>
      <c r="R3" s="299"/>
    </row>
    <row r="4" spans="1:18" ht="22.5" customHeight="1" thickBot="1" x14ac:dyDescent="0.35">
      <c r="A4" s="299"/>
      <c r="B4" s="374"/>
      <c r="C4" s="375"/>
      <c r="D4" s="375"/>
      <c r="E4" s="375"/>
      <c r="F4" s="375"/>
      <c r="G4" s="375"/>
      <c r="H4" s="375"/>
      <c r="I4" s="375"/>
      <c r="J4" s="375"/>
      <c r="K4" s="375"/>
      <c r="L4" s="375"/>
      <c r="M4" s="375"/>
      <c r="N4" s="375"/>
      <c r="O4" s="375"/>
      <c r="P4" s="375"/>
      <c r="Q4" s="376"/>
      <c r="R4" s="299"/>
    </row>
    <row r="5" spans="1:18" ht="7.5" customHeight="1" thickBot="1" x14ac:dyDescent="0.35">
      <c r="A5" s="299"/>
      <c r="B5" s="309"/>
      <c r="C5" s="310"/>
      <c r="D5" s="310"/>
      <c r="E5" s="310"/>
      <c r="F5" s="310"/>
      <c r="G5" s="310"/>
      <c r="H5" s="310"/>
      <c r="I5" s="310"/>
      <c r="J5" s="310"/>
      <c r="K5" s="310"/>
      <c r="L5" s="310"/>
      <c r="M5" s="310"/>
      <c r="N5" s="310"/>
      <c r="O5" s="310"/>
      <c r="P5" s="310"/>
      <c r="Q5" s="34"/>
      <c r="R5" s="299"/>
    </row>
    <row r="6" spans="1:18" ht="15.6" x14ac:dyDescent="0.3">
      <c r="A6" s="299"/>
      <c r="B6" s="35"/>
      <c r="C6" s="10"/>
      <c r="D6" s="36"/>
      <c r="E6" s="36"/>
      <c r="F6" s="36"/>
      <c r="G6" s="36"/>
      <c r="H6" s="36"/>
      <c r="I6" s="36"/>
      <c r="J6" s="36"/>
      <c r="K6" s="36"/>
      <c r="L6" s="36"/>
      <c r="M6" s="36"/>
      <c r="N6" s="36"/>
      <c r="O6" s="36"/>
      <c r="P6" s="36"/>
      <c r="Q6" s="37"/>
      <c r="R6" s="299"/>
    </row>
    <row r="7" spans="1:18" ht="15.6" x14ac:dyDescent="0.3">
      <c r="A7" s="299"/>
      <c r="B7" s="22"/>
      <c r="C7" s="11" t="s">
        <v>167</v>
      </c>
      <c r="D7" s="38"/>
      <c r="E7" s="38"/>
      <c r="F7" s="38"/>
      <c r="G7" s="38"/>
      <c r="H7" s="38"/>
      <c r="I7" s="38"/>
      <c r="J7" s="38"/>
      <c r="K7" s="38"/>
      <c r="L7" s="38"/>
      <c r="M7" s="38"/>
      <c r="N7" s="38"/>
      <c r="O7" s="38"/>
      <c r="P7" s="38"/>
      <c r="Q7" s="39"/>
      <c r="R7" s="299"/>
    </row>
    <row r="8" spans="1:18" ht="15.6" x14ac:dyDescent="0.3">
      <c r="A8" s="299"/>
      <c r="B8" s="22"/>
      <c r="C8" s="11"/>
      <c r="D8" s="38"/>
      <c r="E8" s="38"/>
      <c r="F8" s="38"/>
      <c r="G8" s="38"/>
      <c r="H8" s="38"/>
      <c r="I8" s="38"/>
      <c r="J8" s="38"/>
      <c r="K8" s="38"/>
      <c r="L8" s="38"/>
      <c r="M8" s="38"/>
      <c r="N8" s="38"/>
      <c r="O8" s="38"/>
      <c r="P8" s="38"/>
      <c r="Q8" s="39"/>
      <c r="R8" s="299"/>
    </row>
    <row r="9" spans="1:18" ht="15.6" x14ac:dyDescent="0.3">
      <c r="A9" s="299"/>
      <c r="B9" s="22"/>
      <c r="C9" s="11" t="s">
        <v>21</v>
      </c>
      <c r="D9" s="38"/>
      <c r="E9" s="38"/>
      <c r="F9" s="38"/>
      <c r="G9" s="38"/>
      <c r="H9" s="38"/>
      <c r="I9" s="38"/>
      <c r="J9" s="38"/>
      <c r="K9" s="38"/>
      <c r="L9" s="38"/>
      <c r="M9" s="38"/>
      <c r="N9" s="38"/>
      <c r="O9" s="38"/>
      <c r="P9" s="38"/>
      <c r="Q9" s="39"/>
      <c r="R9" s="299"/>
    </row>
    <row r="10" spans="1:18" ht="15.6" x14ac:dyDescent="0.3">
      <c r="A10" s="299"/>
      <c r="B10" s="22"/>
      <c r="C10" s="11"/>
      <c r="D10" s="38"/>
      <c r="E10" s="38"/>
      <c r="F10" s="38"/>
      <c r="G10" s="38"/>
      <c r="H10" s="38"/>
      <c r="I10" s="38"/>
      <c r="J10" s="38"/>
      <c r="K10" s="38"/>
      <c r="L10" s="38"/>
      <c r="M10" s="38"/>
      <c r="N10" s="38"/>
      <c r="O10" s="38"/>
      <c r="P10" s="38"/>
      <c r="Q10" s="39"/>
      <c r="R10" s="299"/>
    </row>
    <row r="11" spans="1:18" ht="15.75" customHeight="1" thickBot="1" x14ac:dyDescent="0.35">
      <c r="A11" s="299"/>
      <c r="B11" s="22"/>
      <c r="C11" s="11" t="s">
        <v>16</v>
      </c>
      <c r="D11" s="38"/>
      <c r="E11" s="38"/>
      <c r="F11" s="38"/>
      <c r="G11" s="38"/>
      <c r="H11" s="38"/>
      <c r="I11" s="38"/>
      <c r="J11" s="38"/>
      <c r="P11" s="38"/>
      <c r="Q11" s="39"/>
      <c r="R11" s="299"/>
    </row>
    <row r="12" spans="1:18" ht="15" customHeight="1" x14ac:dyDescent="0.3">
      <c r="A12" s="299"/>
      <c r="B12" s="22"/>
      <c r="C12" s="402" t="s">
        <v>47</v>
      </c>
      <c r="D12" s="402"/>
      <c r="E12" s="402"/>
      <c r="F12" s="402"/>
      <c r="G12" s="17"/>
      <c r="H12" s="17"/>
      <c r="I12" s="17"/>
      <c r="J12" s="38"/>
      <c r="K12" s="332" t="s">
        <v>145</v>
      </c>
      <c r="L12" s="333"/>
      <c r="M12" s="333"/>
      <c r="N12" s="333"/>
      <c r="O12" s="334"/>
      <c r="P12" s="38"/>
      <c r="Q12" s="39"/>
      <c r="R12" s="299"/>
    </row>
    <row r="13" spans="1:18" x14ac:dyDescent="0.3">
      <c r="A13" s="299"/>
      <c r="B13" s="22"/>
      <c r="C13" s="40" t="s">
        <v>22</v>
      </c>
      <c r="D13" s="17"/>
      <c r="E13" s="17"/>
      <c r="F13" s="17"/>
      <c r="G13" s="17"/>
      <c r="H13" s="17"/>
      <c r="I13" s="17"/>
      <c r="J13" s="38"/>
      <c r="K13" s="335"/>
      <c r="L13" s="336"/>
      <c r="M13" s="336"/>
      <c r="N13" s="336"/>
      <c r="O13" s="337"/>
      <c r="P13" s="38"/>
      <c r="Q13" s="39"/>
      <c r="R13" s="299"/>
    </row>
    <row r="14" spans="1:18" x14ac:dyDescent="0.3">
      <c r="A14" s="299"/>
      <c r="B14" s="22"/>
      <c r="C14" s="40" t="s">
        <v>23</v>
      </c>
      <c r="D14" s="17"/>
      <c r="E14" s="17"/>
      <c r="F14" s="17"/>
      <c r="G14" s="17"/>
      <c r="H14" s="17"/>
      <c r="I14" s="17"/>
      <c r="J14" s="38"/>
      <c r="K14" s="335"/>
      <c r="L14" s="336"/>
      <c r="M14" s="336"/>
      <c r="N14" s="336"/>
      <c r="O14" s="337"/>
      <c r="P14" s="38"/>
      <c r="Q14" s="39"/>
      <c r="R14" s="299"/>
    </row>
    <row r="15" spans="1:18" x14ac:dyDescent="0.3">
      <c r="A15" s="299"/>
      <c r="B15" s="22"/>
      <c r="C15" s="40" t="s">
        <v>24</v>
      </c>
      <c r="D15" s="17"/>
      <c r="E15" s="17"/>
      <c r="F15" s="17"/>
      <c r="G15" s="17"/>
      <c r="H15" s="17"/>
      <c r="I15" s="17"/>
      <c r="J15" s="38"/>
      <c r="K15" s="335"/>
      <c r="L15" s="336"/>
      <c r="M15" s="336"/>
      <c r="N15" s="336"/>
      <c r="O15" s="337"/>
      <c r="P15" s="38"/>
      <c r="Q15" s="39"/>
      <c r="R15" s="299"/>
    </row>
    <row r="16" spans="1:18" ht="15" thickBot="1" x14ac:dyDescent="0.35">
      <c r="A16" s="299"/>
      <c r="B16" s="22"/>
      <c r="C16" s="40" t="s">
        <v>25</v>
      </c>
      <c r="D16" s="17"/>
      <c r="E16" s="17"/>
      <c r="F16" s="17"/>
      <c r="G16" s="17"/>
      <c r="H16" s="17"/>
      <c r="I16" s="17"/>
      <c r="J16" s="38"/>
      <c r="K16" s="338"/>
      <c r="L16" s="339"/>
      <c r="M16" s="339"/>
      <c r="N16" s="339"/>
      <c r="O16" s="340"/>
      <c r="P16" s="38"/>
      <c r="Q16" s="39"/>
      <c r="R16" s="299"/>
    </row>
    <row r="17" spans="1:18" ht="15.6" x14ac:dyDescent="0.3">
      <c r="A17" s="299"/>
      <c r="B17" s="22"/>
      <c r="C17" s="12"/>
      <c r="D17" s="38"/>
      <c r="E17" s="38"/>
      <c r="F17" s="38"/>
      <c r="G17" s="38"/>
      <c r="H17" s="38"/>
      <c r="I17" s="38"/>
      <c r="J17" s="38"/>
      <c r="K17" s="38"/>
      <c r="L17" s="38"/>
      <c r="M17" s="38"/>
      <c r="N17" s="38"/>
      <c r="O17" s="38"/>
      <c r="P17" s="38"/>
      <c r="Q17" s="39"/>
      <c r="R17" s="299"/>
    </row>
    <row r="18" spans="1:18" ht="15.6" x14ac:dyDescent="0.3">
      <c r="A18" s="299"/>
      <c r="B18" s="22"/>
      <c r="C18" s="11" t="s">
        <v>17</v>
      </c>
      <c r="D18" s="38"/>
      <c r="E18" s="38"/>
      <c r="F18" s="38"/>
      <c r="G18" s="38"/>
      <c r="H18" s="38"/>
      <c r="I18" s="38"/>
      <c r="J18" s="38"/>
      <c r="K18" s="38"/>
      <c r="L18" s="38"/>
      <c r="M18" s="38"/>
      <c r="N18" s="38"/>
      <c r="O18" s="38"/>
      <c r="P18" s="38"/>
      <c r="Q18" s="39"/>
      <c r="R18" s="299"/>
    </row>
    <row r="19" spans="1:18" x14ac:dyDescent="0.3">
      <c r="A19" s="299"/>
      <c r="B19" s="22"/>
      <c r="C19" s="404" t="s">
        <v>78</v>
      </c>
      <c r="D19" s="405"/>
      <c r="E19" s="405"/>
      <c r="F19" s="405"/>
      <c r="G19" s="38"/>
      <c r="H19" s="38"/>
      <c r="I19" s="38"/>
      <c r="J19" s="38"/>
      <c r="K19" s="38"/>
      <c r="L19" s="38"/>
      <c r="M19" s="38"/>
      <c r="N19" s="38"/>
      <c r="O19" s="38"/>
      <c r="P19" s="38"/>
      <c r="Q19" s="39"/>
      <c r="R19" s="299"/>
    </row>
    <row r="20" spans="1:18" x14ac:dyDescent="0.3">
      <c r="A20" s="299"/>
      <c r="B20" s="22"/>
      <c r="C20" s="40" t="s">
        <v>26</v>
      </c>
      <c r="D20" s="38"/>
      <c r="E20" s="38"/>
      <c r="F20" s="38"/>
      <c r="G20" s="38"/>
      <c r="H20" s="38"/>
      <c r="I20" s="38"/>
      <c r="J20" s="38"/>
      <c r="K20" s="38"/>
      <c r="L20" s="38"/>
      <c r="M20" s="38"/>
      <c r="N20" s="38"/>
      <c r="O20" s="38"/>
      <c r="P20" s="38"/>
      <c r="Q20" s="39"/>
      <c r="R20" s="299"/>
    </row>
    <row r="21" spans="1:18" x14ac:dyDescent="0.3">
      <c r="A21" s="299"/>
      <c r="B21" s="22"/>
      <c r="C21" s="40" t="s">
        <v>27</v>
      </c>
      <c r="D21" s="38"/>
      <c r="E21" s="38"/>
      <c r="F21" s="38"/>
      <c r="G21" s="38"/>
      <c r="H21" s="38"/>
      <c r="I21" s="38"/>
      <c r="J21" s="38"/>
      <c r="K21" s="38"/>
      <c r="L21" s="38"/>
      <c r="M21" s="38"/>
      <c r="N21" s="38"/>
      <c r="O21" s="38"/>
      <c r="P21" s="38"/>
      <c r="Q21" s="39"/>
      <c r="R21" s="299"/>
    </row>
    <row r="22" spans="1:18" x14ac:dyDescent="0.3">
      <c r="A22" s="299"/>
      <c r="B22" s="22"/>
      <c r="C22" s="405" t="s">
        <v>79</v>
      </c>
      <c r="D22" s="405"/>
      <c r="E22" s="405"/>
      <c r="F22" s="405"/>
      <c r="G22" s="405"/>
      <c r="H22" s="405"/>
      <c r="I22" s="405"/>
      <c r="J22" s="405"/>
      <c r="K22" s="405"/>
      <c r="L22" s="405"/>
      <c r="M22" s="38"/>
      <c r="N22" s="38"/>
      <c r="O22" s="38"/>
      <c r="P22" s="38"/>
      <c r="Q22" s="39"/>
      <c r="R22" s="299"/>
    </row>
    <row r="23" spans="1:18" x14ac:dyDescent="0.3">
      <c r="A23" s="299"/>
      <c r="B23" s="22"/>
      <c r="C23" s="41"/>
      <c r="D23" s="38" t="s">
        <v>80</v>
      </c>
      <c r="E23" s="38"/>
      <c r="F23" s="38"/>
      <c r="G23" s="38"/>
      <c r="H23" s="38"/>
      <c r="I23" s="38"/>
      <c r="J23" s="38"/>
      <c r="K23" s="38"/>
      <c r="L23" s="38"/>
      <c r="M23" s="38"/>
      <c r="N23" s="38"/>
      <c r="O23" s="38"/>
      <c r="P23" s="38"/>
      <c r="Q23" s="39"/>
      <c r="R23" s="299"/>
    </row>
    <row r="24" spans="1:18" x14ac:dyDescent="0.3">
      <c r="A24" s="299"/>
      <c r="B24" s="22"/>
      <c r="C24" s="40" t="s">
        <v>28</v>
      </c>
      <c r="D24" s="38"/>
      <c r="E24" s="38"/>
      <c r="F24" s="38"/>
      <c r="G24" s="38"/>
      <c r="H24" s="38"/>
      <c r="I24" s="38"/>
      <c r="J24" s="38"/>
      <c r="K24" s="38"/>
      <c r="L24" s="38"/>
      <c r="M24" s="38"/>
      <c r="N24" s="38"/>
      <c r="O24" s="38"/>
      <c r="P24" s="38"/>
      <c r="Q24" s="39"/>
      <c r="R24" s="299"/>
    </row>
    <row r="25" spans="1:18" x14ac:dyDescent="0.3">
      <c r="A25" s="299"/>
      <c r="B25" s="22"/>
      <c r="C25" s="40" t="s">
        <v>29</v>
      </c>
      <c r="D25" s="38"/>
      <c r="E25" s="38"/>
      <c r="F25" s="38"/>
      <c r="G25" s="38"/>
      <c r="H25" s="38"/>
      <c r="I25" s="38"/>
      <c r="J25" s="38"/>
      <c r="K25" s="38"/>
      <c r="L25" s="38"/>
      <c r="M25" s="38"/>
      <c r="N25" s="38"/>
      <c r="O25" s="38"/>
      <c r="P25" s="38"/>
      <c r="Q25" s="39"/>
      <c r="R25" s="299"/>
    </row>
    <row r="26" spans="1:18" x14ac:dyDescent="0.3">
      <c r="A26" s="299"/>
      <c r="B26" s="22"/>
      <c r="C26" s="40" t="s">
        <v>168</v>
      </c>
      <c r="D26" s="38"/>
      <c r="E26" s="38"/>
      <c r="F26" s="38"/>
      <c r="G26" s="38"/>
      <c r="H26" s="38"/>
      <c r="I26" s="38"/>
      <c r="J26" s="38"/>
      <c r="K26" s="38"/>
      <c r="L26" s="38"/>
      <c r="M26" s="38"/>
      <c r="N26" s="38"/>
      <c r="O26" s="38"/>
      <c r="P26" s="38"/>
      <c r="Q26" s="39"/>
      <c r="R26" s="299"/>
    </row>
    <row r="27" spans="1:18" x14ac:dyDescent="0.3">
      <c r="A27" s="299"/>
      <c r="B27" s="22"/>
      <c r="C27" s="40" t="s">
        <v>30</v>
      </c>
      <c r="D27" s="38"/>
      <c r="E27" s="38"/>
      <c r="F27" s="38"/>
      <c r="G27" s="38"/>
      <c r="H27" s="38"/>
      <c r="I27" s="38"/>
      <c r="J27" s="38"/>
      <c r="K27" s="38"/>
      <c r="L27" s="38"/>
      <c r="M27" s="38"/>
      <c r="N27" s="38"/>
      <c r="O27" s="38"/>
      <c r="P27" s="38"/>
      <c r="Q27" s="39"/>
      <c r="R27" s="299"/>
    </row>
    <row r="28" spans="1:18" x14ac:dyDescent="0.3">
      <c r="A28" s="299"/>
      <c r="B28" s="22"/>
      <c r="C28" s="40" t="s">
        <v>31</v>
      </c>
      <c r="D28" s="38"/>
      <c r="E28" s="38"/>
      <c r="F28" s="38"/>
      <c r="G28" s="38"/>
      <c r="H28" s="38"/>
      <c r="I28" s="38"/>
      <c r="J28" s="38"/>
      <c r="K28" s="38"/>
      <c r="L28" s="38"/>
      <c r="M28" s="38"/>
      <c r="N28" s="38"/>
      <c r="O28" s="38"/>
      <c r="P28" s="38"/>
      <c r="Q28" s="39"/>
      <c r="R28" s="299"/>
    </row>
    <row r="29" spans="1:18" x14ac:dyDescent="0.3">
      <c r="A29" s="299"/>
      <c r="B29" s="22"/>
      <c r="C29" s="42"/>
      <c r="D29" s="38"/>
      <c r="E29" s="38"/>
      <c r="F29" s="38"/>
      <c r="G29" s="38"/>
      <c r="H29" s="38"/>
      <c r="I29" s="38"/>
      <c r="J29" s="38"/>
      <c r="K29" s="38"/>
      <c r="L29" s="38"/>
      <c r="M29" s="38"/>
      <c r="N29" s="38"/>
      <c r="O29" s="38"/>
      <c r="P29" s="38"/>
      <c r="Q29" s="39"/>
      <c r="R29" s="299"/>
    </row>
    <row r="30" spans="1:18" ht="15" customHeight="1" x14ac:dyDescent="0.3">
      <c r="A30" s="299"/>
      <c r="B30" s="22"/>
      <c r="C30" s="403" t="s">
        <v>18</v>
      </c>
      <c r="D30" s="403"/>
      <c r="E30" s="403"/>
      <c r="F30" s="403"/>
      <c r="G30" s="403"/>
      <c r="H30" s="403"/>
      <c r="I30" s="403"/>
      <c r="J30" s="403"/>
      <c r="K30" s="403"/>
      <c r="L30" s="403"/>
      <c r="M30" s="403"/>
      <c r="N30" s="403"/>
      <c r="O30" s="38"/>
      <c r="P30" s="38"/>
      <c r="Q30" s="39"/>
      <c r="R30" s="299"/>
    </row>
    <row r="31" spans="1:18" x14ac:dyDescent="0.3">
      <c r="A31" s="299"/>
      <c r="B31" s="22"/>
      <c r="C31" s="403"/>
      <c r="D31" s="403"/>
      <c r="E31" s="403"/>
      <c r="F31" s="403"/>
      <c r="G31" s="403"/>
      <c r="H31" s="403"/>
      <c r="I31" s="403"/>
      <c r="J31" s="403"/>
      <c r="K31" s="403"/>
      <c r="L31" s="403"/>
      <c r="M31" s="403"/>
      <c r="N31" s="403"/>
      <c r="O31" s="38"/>
      <c r="P31" s="38"/>
      <c r="Q31" s="39"/>
      <c r="R31" s="299"/>
    </row>
    <row r="32" spans="1:18" x14ac:dyDescent="0.3">
      <c r="A32" s="299"/>
      <c r="B32" s="22"/>
      <c r="C32" s="17"/>
      <c r="D32" s="38"/>
      <c r="E32" s="38"/>
      <c r="F32" s="38"/>
      <c r="G32" s="38"/>
      <c r="H32" s="38"/>
      <c r="I32" s="38"/>
      <c r="J32" s="38"/>
      <c r="K32" s="38"/>
      <c r="L32" s="38"/>
      <c r="M32" s="38"/>
      <c r="N32" s="38"/>
      <c r="O32" s="38"/>
      <c r="P32" s="38"/>
      <c r="Q32" s="39"/>
      <c r="R32" s="299"/>
    </row>
    <row r="33" spans="1:18" x14ac:dyDescent="0.3">
      <c r="A33" s="299"/>
      <c r="B33" s="22"/>
      <c r="C33" s="17" t="s">
        <v>19</v>
      </c>
      <c r="D33" s="38"/>
      <c r="E33" s="38"/>
      <c r="F33" s="38"/>
      <c r="G33" s="38"/>
      <c r="H33" s="38"/>
      <c r="I33" s="38"/>
      <c r="J33" s="38"/>
      <c r="K33" s="38"/>
      <c r="L33" s="38"/>
      <c r="M33" s="38"/>
      <c r="N33" s="38"/>
      <c r="O33" s="38"/>
      <c r="P33" s="38"/>
      <c r="Q33" s="39"/>
      <c r="R33" s="299"/>
    </row>
    <row r="34" spans="1:18" x14ac:dyDescent="0.3">
      <c r="A34" s="299"/>
      <c r="B34" s="22"/>
      <c r="C34" s="25"/>
      <c r="D34" s="38"/>
      <c r="E34" s="38"/>
      <c r="F34" s="38"/>
      <c r="G34" s="38"/>
      <c r="H34" s="38"/>
      <c r="I34" s="38"/>
      <c r="J34" s="38"/>
      <c r="K34" s="38"/>
      <c r="L34" s="38"/>
      <c r="M34" s="38"/>
      <c r="N34" s="38"/>
      <c r="O34" s="38"/>
      <c r="P34" s="38"/>
      <c r="Q34" s="39"/>
      <c r="R34" s="299"/>
    </row>
    <row r="35" spans="1:18" ht="7.5" customHeight="1" x14ac:dyDescent="0.3">
      <c r="A35" s="299"/>
      <c r="B35" s="299"/>
      <c r="C35" s="308"/>
      <c r="D35" s="308"/>
      <c r="E35" s="308"/>
      <c r="F35" s="308"/>
      <c r="G35" s="308"/>
      <c r="H35" s="308"/>
      <c r="I35" s="308"/>
      <c r="J35" s="308"/>
      <c r="K35" s="308"/>
      <c r="L35" s="308"/>
      <c r="M35" s="308"/>
      <c r="N35" s="308"/>
      <c r="O35" s="308"/>
      <c r="P35" s="308"/>
      <c r="Q35" s="8"/>
      <c r="R35" s="299"/>
    </row>
    <row r="36" spans="1:18" x14ac:dyDescent="0.3">
      <c r="C36" s="6"/>
      <c r="D36" s="6"/>
      <c r="E36" s="6"/>
      <c r="F36" s="6"/>
      <c r="G36" s="6"/>
      <c r="H36" s="6"/>
      <c r="I36" s="6"/>
      <c r="J36" s="6"/>
      <c r="K36" s="6"/>
      <c r="L36" s="6"/>
      <c r="M36" s="6"/>
      <c r="N36" s="6"/>
      <c r="O36" s="6"/>
      <c r="P36" s="6"/>
      <c r="Q36" s="7"/>
    </row>
    <row r="37" spans="1:18" x14ac:dyDescent="0.3">
      <c r="B37" t="s">
        <v>187</v>
      </c>
      <c r="C37" s="7"/>
      <c r="D37" s="7"/>
      <c r="E37" s="7"/>
      <c r="F37" s="7"/>
      <c r="G37" s="7"/>
      <c r="H37" s="7"/>
      <c r="I37" s="7"/>
      <c r="J37" s="7"/>
      <c r="K37" s="7"/>
      <c r="L37" s="7"/>
      <c r="M37" s="7"/>
      <c r="N37" s="7"/>
      <c r="O37" s="7"/>
      <c r="P37" s="7"/>
      <c r="Q37" s="7"/>
    </row>
    <row r="38" spans="1:18" x14ac:dyDescent="0.3">
      <c r="C38" s="7"/>
      <c r="D38" s="7"/>
      <c r="E38" s="7"/>
      <c r="F38" s="7"/>
      <c r="G38" s="7"/>
      <c r="H38" s="7"/>
      <c r="I38" s="7"/>
      <c r="J38" s="7"/>
      <c r="K38" s="7"/>
      <c r="L38" s="7"/>
      <c r="M38" s="7"/>
      <c r="N38" s="7"/>
      <c r="O38" s="7"/>
      <c r="P38" s="7"/>
      <c r="Q38" s="7"/>
    </row>
  </sheetData>
  <mergeCells count="6">
    <mergeCell ref="B2:Q4"/>
    <mergeCell ref="C12:F12"/>
    <mergeCell ref="C30:N31"/>
    <mergeCell ref="C19:F19"/>
    <mergeCell ref="C22:L22"/>
    <mergeCell ref="K12:O16"/>
  </mergeCells>
  <hyperlinks>
    <hyperlink ref="C19" r:id="rId1" display="\\shares\som Financial Aid\www.aamc.org\medloans"/>
    <hyperlink ref="C22" r:id="rId2" display="mailto:dhales@aamc.org"/>
    <hyperlink ref="C12" r:id="rId3" display="https://www.nslds.ed.gov/npas/index.htm"/>
    <hyperlink ref="C19:F19" r:id="rId4" display="1.   Go to www.aamc.org/medloans"/>
  </hyperlinks>
  <pageMargins left="0.7" right="0.7" top="0.75" bottom="0.75" header="0.3" footer="0.3"/>
  <pageSetup scale="76" orientation="portrait"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52"/>
  <sheetViews>
    <sheetView showGridLines="0" topLeftCell="A10" zoomScale="120" zoomScaleNormal="120" zoomScalePageLayoutView="120" workbookViewId="0">
      <selection activeCell="B52" sqref="B52"/>
    </sheetView>
  </sheetViews>
  <sheetFormatPr defaultColWidth="8.88671875" defaultRowHeight="14.4" x14ac:dyDescent="0.3"/>
  <cols>
    <col min="1" max="1" width="1.44140625" customWidth="1"/>
    <col min="2" max="2" width="37.6640625" customWidth="1"/>
    <col min="3" max="6" width="14.33203125" customWidth="1"/>
    <col min="7" max="7" width="1.44140625" customWidth="1"/>
  </cols>
  <sheetData>
    <row r="1" spans="1:13" ht="7.5" customHeight="1" thickBot="1" x14ac:dyDescent="0.35">
      <c r="A1" s="258"/>
      <c r="B1" s="259"/>
      <c r="C1" s="259"/>
      <c r="D1" s="259"/>
      <c r="E1" s="259"/>
      <c r="F1" s="259"/>
      <c r="G1" s="260"/>
    </row>
    <row r="2" spans="1:13" ht="28.2" thickBot="1" x14ac:dyDescent="0.35">
      <c r="A2" s="262"/>
      <c r="B2" s="406" t="s">
        <v>170</v>
      </c>
      <c r="C2" s="407"/>
      <c r="D2" s="407"/>
      <c r="E2" s="407"/>
      <c r="F2" s="408"/>
      <c r="G2" s="270"/>
    </row>
    <row r="3" spans="1:13" ht="7.5" customHeight="1" x14ac:dyDescent="0.45">
      <c r="A3" s="262"/>
      <c r="B3" s="314"/>
      <c r="C3" s="315"/>
      <c r="D3" s="315"/>
      <c r="E3" s="315"/>
      <c r="F3" s="316"/>
      <c r="G3" s="270"/>
    </row>
    <row r="4" spans="1:13" ht="15" thickBot="1" x14ac:dyDescent="0.35">
      <c r="A4" s="262"/>
      <c r="B4" s="157"/>
      <c r="C4" s="158" t="s">
        <v>91</v>
      </c>
      <c r="D4" s="158" t="s">
        <v>92</v>
      </c>
      <c r="E4" s="158" t="s">
        <v>93</v>
      </c>
      <c r="F4" s="158" t="s">
        <v>94</v>
      </c>
      <c r="G4" s="270"/>
    </row>
    <row r="5" spans="1:13" ht="15" customHeight="1" x14ac:dyDescent="0.3">
      <c r="A5" s="262"/>
      <c r="B5" s="159" t="s">
        <v>95</v>
      </c>
      <c r="C5" s="410" t="s">
        <v>96</v>
      </c>
      <c r="D5" s="411"/>
      <c r="E5" s="411"/>
      <c r="F5" s="413"/>
      <c r="G5" s="270"/>
      <c r="I5" s="332" t="s">
        <v>145</v>
      </c>
      <c r="J5" s="333"/>
      <c r="K5" s="333"/>
      <c r="L5" s="333"/>
      <c r="M5" s="334"/>
    </row>
    <row r="6" spans="1:13" x14ac:dyDescent="0.3">
      <c r="A6" s="262"/>
      <c r="B6" s="159" t="s">
        <v>97</v>
      </c>
      <c r="C6" s="410" t="s">
        <v>173</v>
      </c>
      <c r="D6" s="411"/>
      <c r="E6" s="411"/>
      <c r="F6" s="413"/>
      <c r="G6" s="270"/>
      <c r="I6" s="335"/>
      <c r="J6" s="336"/>
      <c r="K6" s="336"/>
      <c r="L6" s="336"/>
      <c r="M6" s="337"/>
    </row>
    <row r="7" spans="1:13" x14ac:dyDescent="0.3">
      <c r="A7" s="262"/>
      <c r="B7" s="159" t="s">
        <v>98</v>
      </c>
      <c r="C7" s="410" t="s">
        <v>99</v>
      </c>
      <c r="D7" s="411"/>
      <c r="E7" s="411"/>
      <c r="F7" s="413"/>
      <c r="G7" s="270"/>
      <c r="I7" s="335"/>
      <c r="J7" s="336"/>
      <c r="K7" s="336"/>
      <c r="L7" s="336"/>
      <c r="M7" s="337"/>
    </row>
    <row r="8" spans="1:13" x14ac:dyDescent="0.3">
      <c r="A8" s="262"/>
      <c r="B8" s="159" t="s">
        <v>100</v>
      </c>
      <c r="C8" s="160" t="s">
        <v>174</v>
      </c>
      <c r="D8" s="160" t="s">
        <v>175</v>
      </c>
      <c r="E8" s="410" t="s">
        <v>176</v>
      </c>
      <c r="F8" s="413"/>
      <c r="G8" s="270"/>
      <c r="I8" s="335"/>
      <c r="J8" s="336"/>
      <c r="K8" s="336"/>
      <c r="L8" s="336"/>
      <c r="M8" s="337"/>
    </row>
    <row r="9" spans="1:13" ht="15" thickBot="1" x14ac:dyDescent="0.35">
      <c r="A9" s="262"/>
      <c r="B9" s="159" t="s">
        <v>101</v>
      </c>
      <c r="C9" s="410" t="s">
        <v>177</v>
      </c>
      <c r="D9" s="411"/>
      <c r="E9" s="411"/>
      <c r="F9" s="413"/>
      <c r="G9" s="270"/>
      <c r="I9" s="338"/>
      <c r="J9" s="339"/>
      <c r="K9" s="339"/>
      <c r="L9" s="339"/>
      <c r="M9" s="340"/>
    </row>
    <row r="10" spans="1:13" x14ac:dyDescent="0.3">
      <c r="A10" s="262"/>
      <c r="B10" s="161" t="s">
        <v>102</v>
      </c>
      <c r="C10" s="409" t="s">
        <v>169</v>
      </c>
      <c r="D10" s="409"/>
      <c r="E10" s="409"/>
      <c r="F10" s="409"/>
      <c r="G10" s="270"/>
    </row>
    <row r="11" spans="1:13" ht="7.5" customHeight="1" thickBot="1" x14ac:dyDescent="0.35">
      <c r="A11" s="262"/>
      <c r="B11" s="312"/>
      <c r="C11" s="313"/>
      <c r="D11" s="313"/>
      <c r="E11" s="313"/>
      <c r="F11" s="313"/>
      <c r="G11" s="311"/>
    </row>
    <row r="12" spans="1:13" ht="15" thickBot="1" x14ac:dyDescent="0.35">
      <c r="A12" s="162"/>
      <c r="B12" s="163" t="s">
        <v>172</v>
      </c>
      <c r="C12" s="164"/>
      <c r="D12" s="164"/>
      <c r="E12" s="164"/>
      <c r="F12" s="164"/>
      <c r="G12" s="7"/>
    </row>
    <row r="13" spans="1:13" ht="7.5" customHeight="1" thickBot="1" x14ac:dyDescent="0.35">
      <c r="A13" s="258"/>
      <c r="B13" s="259"/>
      <c r="C13" s="259"/>
      <c r="D13" s="259"/>
      <c r="E13" s="259"/>
      <c r="F13" s="259"/>
      <c r="G13" s="260"/>
    </row>
    <row r="14" spans="1:13" ht="28.2" thickBot="1" x14ac:dyDescent="0.35">
      <c r="A14" s="262"/>
      <c r="B14" s="406" t="s">
        <v>171</v>
      </c>
      <c r="C14" s="407"/>
      <c r="D14" s="407"/>
      <c r="E14" s="407"/>
      <c r="F14" s="408"/>
      <c r="G14" s="270"/>
    </row>
    <row r="15" spans="1:13" ht="7.5" customHeight="1" thickBot="1" x14ac:dyDescent="0.5">
      <c r="A15" s="262"/>
      <c r="B15" s="317"/>
      <c r="C15" s="317"/>
      <c r="D15" s="317"/>
      <c r="E15" s="317"/>
      <c r="F15" s="317"/>
      <c r="G15" s="290"/>
    </row>
    <row r="16" spans="1:13" x14ac:dyDescent="0.3">
      <c r="A16" s="262"/>
      <c r="B16" s="216"/>
      <c r="C16" s="217" t="s">
        <v>91</v>
      </c>
      <c r="D16" s="217" t="s">
        <v>92</v>
      </c>
      <c r="E16" s="217" t="s">
        <v>93</v>
      </c>
      <c r="F16" s="218" t="s">
        <v>94</v>
      </c>
      <c r="G16" s="270"/>
    </row>
    <row r="17" spans="1:7" x14ac:dyDescent="0.3">
      <c r="A17" s="262"/>
      <c r="B17" s="219" t="s">
        <v>95</v>
      </c>
      <c r="C17" s="410" t="s">
        <v>178</v>
      </c>
      <c r="D17" s="411"/>
      <c r="E17" s="411"/>
      <c r="F17" s="412"/>
      <c r="G17" s="270"/>
    </row>
    <row r="18" spans="1:7" x14ac:dyDescent="0.3">
      <c r="A18" s="262"/>
      <c r="B18" s="219" t="s">
        <v>97</v>
      </c>
      <c r="C18" s="410" t="s">
        <v>179</v>
      </c>
      <c r="D18" s="411"/>
      <c r="E18" s="411"/>
      <c r="F18" s="412"/>
      <c r="G18" s="270"/>
    </row>
    <row r="19" spans="1:7" x14ac:dyDescent="0.3">
      <c r="A19" s="262"/>
      <c r="B19" s="219" t="s">
        <v>98</v>
      </c>
      <c r="C19" s="410" t="s">
        <v>99</v>
      </c>
      <c r="D19" s="411"/>
      <c r="E19" s="411"/>
      <c r="F19" s="412"/>
      <c r="G19" s="270"/>
    </row>
    <row r="20" spans="1:7" x14ac:dyDescent="0.3">
      <c r="A20" s="262"/>
      <c r="B20" s="219" t="s">
        <v>100</v>
      </c>
      <c r="C20" s="410" t="s">
        <v>124</v>
      </c>
      <c r="D20" s="413"/>
      <c r="E20" s="410" t="s">
        <v>141</v>
      </c>
      <c r="F20" s="413"/>
      <c r="G20" s="270"/>
    </row>
    <row r="21" spans="1:7" x14ac:dyDescent="0.3">
      <c r="A21" s="262"/>
      <c r="B21" s="219" t="s">
        <v>101</v>
      </c>
      <c r="C21" s="410" t="s">
        <v>180</v>
      </c>
      <c r="D21" s="411"/>
      <c r="E21" s="411"/>
      <c r="F21" s="412"/>
      <c r="G21" s="270"/>
    </row>
    <row r="22" spans="1:7" ht="15" thickBot="1" x14ac:dyDescent="0.35">
      <c r="A22" s="262"/>
      <c r="B22" s="220" t="s">
        <v>102</v>
      </c>
      <c r="C22" s="409" t="s">
        <v>169</v>
      </c>
      <c r="D22" s="409"/>
      <c r="E22" s="409"/>
      <c r="F22" s="409"/>
      <c r="G22" s="270"/>
    </row>
    <row r="23" spans="1:7" ht="7.5" customHeight="1" thickBot="1" x14ac:dyDescent="0.35">
      <c r="A23" s="262"/>
      <c r="B23" s="312"/>
      <c r="C23" s="313"/>
      <c r="D23" s="313"/>
      <c r="E23" s="313"/>
      <c r="F23" s="313"/>
      <c r="G23" s="311"/>
    </row>
    <row r="24" spans="1:7" ht="15" thickBot="1" x14ac:dyDescent="0.35">
      <c r="B24" s="163" t="s">
        <v>172</v>
      </c>
    </row>
    <row r="25" spans="1:7" ht="7.5" customHeight="1" thickBot="1" x14ac:dyDescent="0.35">
      <c r="A25" s="299"/>
      <c r="B25" s="318"/>
      <c r="C25" s="318"/>
      <c r="D25" s="318"/>
      <c r="E25" s="318"/>
      <c r="F25" s="318"/>
      <c r="G25" s="260"/>
    </row>
    <row r="26" spans="1:7" ht="28.2" thickBot="1" x14ac:dyDescent="0.35">
      <c r="A26" s="258"/>
      <c r="B26" s="406" t="s">
        <v>103</v>
      </c>
      <c r="C26" s="407"/>
      <c r="D26" s="407"/>
      <c r="E26" s="407"/>
      <c r="F26" s="408"/>
      <c r="G26" s="270"/>
    </row>
    <row r="27" spans="1:7" ht="7.5" customHeight="1" x14ac:dyDescent="0.45">
      <c r="A27" s="262"/>
      <c r="B27" s="317"/>
      <c r="C27" s="317"/>
      <c r="D27" s="317"/>
      <c r="E27" s="317"/>
      <c r="F27" s="317"/>
      <c r="G27" s="270"/>
    </row>
    <row r="28" spans="1:7" x14ac:dyDescent="0.3">
      <c r="A28" s="262"/>
      <c r="B28" s="165" t="s">
        <v>104</v>
      </c>
      <c r="C28" s="224" t="s">
        <v>143</v>
      </c>
      <c r="D28" s="214"/>
      <c r="E28" s="214"/>
      <c r="F28" s="215"/>
      <c r="G28" s="270"/>
    </row>
    <row r="29" spans="1:7" x14ac:dyDescent="0.3">
      <c r="A29" s="262"/>
      <c r="B29" s="161" t="s">
        <v>105</v>
      </c>
      <c r="C29" s="224" t="s">
        <v>143</v>
      </c>
      <c r="G29" s="270"/>
    </row>
    <row r="30" spans="1:7" ht="7.5" customHeight="1" thickBot="1" x14ac:dyDescent="0.35">
      <c r="A30" s="262"/>
      <c r="B30" s="319"/>
      <c r="C30" s="319"/>
      <c r="D30" s="319"/>
      <c r="E30" s="319"/>
      <c r="F30" s="319"/>
      <c r="G30" s="311"/>
    </row>
    <row r="31" spans="1:7" ht="15" thickBot="1" x14ac:dyDescent="0.35"/>
    <row r="32" spans="1:7" ht="7.5" customHeight="1" thickBot="1" x14ac:dyDescent="0.35">
      <c r="A32" s="258"/>
      <c r="B32" s="318"/>
      <c r="C32" s="320"/>
      <c r="D32" s="318"/>
      <c r="E32" s="259"/>
      <c r="F32" s="321"/>
      <c r="G32" s="260"/>
    </row>
    <row r="33" spans="1:7" ht="28.2" thickBot="1" x14ac:dyDescent="0.35">
      <c r="A33" s="325"/>
      <c r="B33" s="406" t="s">
        <v>59</v>
      </c>
      <c r="C33" s="407"/>
      <c r="D33" s="407"/>
      <c r="E33" s="407"/>
      <c r="F33" s="408"/>
      <c r="G33" s="322"/>
    </row>
    <row r="34" spans="1:7" ht="7.5" customHeight="1" thickBot="1" x14ac:dyDescent="0.5">
      <c r="A34" s="325"/>
      <c r="B34" s="317"/>
      <c r="C34" s="317"/>
      <c r="D34" s="317"/>
      <c r="E34" s="317"/>
      <c r="F34" s="317"/>
      <c r="G34" s="322"/>
    </row>
    <row r="35" spans="1:7" x14ac:dyDescent="0.3">
      <c r="A35" s="325"/>
      <c r="B35" s="141" t="s">
        <v>60</v>
      </c>
      <c r="C35" s="118"/>
      <c r="D35" s="117"/>
      <c r="E35" s="117"/>
      <c r="F35" s="142"/>
      <c r="G35" s="270"/>
    </row>
    <row r="36" spans="1:7" x14ac:dyDescent="0.3">
      <c r="A36" s="325"/>
      <c r="B36" s="143" t="s">
        <v>181</v>
      </c>
      <c r="C36" s="156"/>
      <c r="D36" s="115" t="s">
        <v>184</v>
      </c>
      <c r="E36" s="20"/>
      <c r="F36" s="140"/>
      <c r="G36" s="270"/>
    </row>
    <row r="37" spans="1:7" x14ac:dyDescent="0.3">
      <c r="A37" s="325"/>
      <c r="B37" s="143" t="s">
        <v>182</v>
      </c>
      <c r="D37" s="115" t="s">
        <v>185</v>
      </c>
      <c r="G37" s="328"/>
    </row>
    <row r="38" spans="1:7" x14ac:dyDescent="0.3">
      <c r="A38" s="325"/>
      <c r="B38" s="143" t="s">
        <v>183</v>
      </c>
      <c r="G38" s="328"/>
    </row>
    <row r="39" spans="1:7" x14ac:dyDescent="0.3">
      <c r="A39" s="325"/>
      <c r="B39" s="22"/>
      <c r="C39" s="327"/>
      <c r="D39" s="119" t="s">
        <v>66</v>
      </c>
      <c r="G39" s="328"/>
    </row>
    <row r="40" spans="1:7" x14ac:dyDescent="0.3">
      <c r="A40" s="325"/>
      <c r="B40" s="144" t="s">
        <v>65</v>
      </c>
      <c r="D40" s="115" t="s">
        <v>67</v>
      </c>
      <c r="G40" s="328"/>
    </row>
    <row r="41" spans="1:7" x14ac:dyDescent="0.3">
      <c r="A41" s="325"/>
      <c r="B41" s="146" t="s">
        <v>33</v>
      </c>
      <c r="C41" s="156"/>
      <c r="E41" s="115"/>
      <c r="F41" s="116"/>
      <c r="G41" s="323"/>
    </row>
    <row r="42" spans="1:7" x14ac:dyDescent="0.3">
      <c r="A42" s="325"/>
      <c r="B42" s="146" t="s">
        <v>34</v>
      </c>
      <c r="C42" s="156"/>
      <c r="D42" s="119" t="s">
        <v>106</v>
      </c>
      <c r="E42" s="156"/>
      <c r="F42" s="33"/>
      <c r="G42" s="270"/>
    </row>
    <row r="43" spans="1:7" x14ac:dyDescent="0.3">
      <c r="A43" s="325"/>
      <c r="B43" s="22"/>
      <c r="C43" s="156"/>
      <c r="D43" s="20" t="s">
        <v>69</v>
      </c>
      <c r="E43" s="119"/>
      <c r="F43" s="145"/>
      <c r="G43" s="270"/>
    </row>
    <row r="44" spans="1:7" x14ac:dyDescent="0.3">
      <c r="A44" s="325"/>
      <c r="B44" s="144" t="s">
        <v>64</v>
      </c>
      <c r="C44" s="156"/>
      <c r="D44" s="326" t="s">
        <v>186</v>
      </c>
      <c r="E44" s="20"/>
      <c r="F44" s="140"/>
      <c r="G44" s="270"/>
    </row>
    <row r="45" spans="1:7" x14ac:dyDescent="0.3">
      <c r="A45" s="325"/>
      <c r="B45" s="147" t="s">
        <v>61</v>
      </c>
      <c r="C45" s="156"/>
      <c r="E45" s="156"/>
      <c r="F45" s="33"/>
      <c r="G45" s="270"/>
    </row>
    <row r="46" spans="1:7" x14ac:dyDescent="0.3">
      <c r="A46" s="325"/>
      <c r="B46" s="147" t="s">
        <v>62</v>
      </c>
      <c r="C46" s="156"/>
      <c r="D46" s="119" t="s">
        <v>68</v>
      </c>
      <c r="E46" s="119"/>
      <c r="F46" s="145"/>
      <c r="G46" s="270"/>
    </row>
    <row r="47" spans="1:7" x14ac:dyDescent="0.3">
      <c r="A47" s="325"/>
      <c r="B47" s="148" t="s">
        <v>63</v>
      </c>
      <c r="C47" s="156"/>
      <c r="D47" s="20" t="s">
        <v>72</v>
      </c>
      <c r="E47" s="20"/>
      <c r="F47" s="140"/>
      <c r="G47" s="270"/>
    </row>
    <row r="48" spans="1:7" x14ac:dyDescent="0.3">
      <c r="A48" s="325"/>
      <c r="B48" s="143" t="s">
        <v>70</v>
      </c>
      <c r="C48" s="156"/>
      <c r="D48" s="20" t="s">
        <v>71</v>
      </c>
      <c r="E48" s="20"/>
      <c r="F48" s="140"/>
      <c r="G48" s="270"/>
    </row>
    <row r="49" spans="1:7" ht="15" thickBot="1" x14ac:dyDescent="0.35">
      <c r="A49" s="325"/>
      <c r="B49" s="23"/>
      <c r="C49" s="18"/>
      <c r="D49" s="18"/>
      <c r="E49" s="18"/>
      <c r="F49" s="149"/>
      <c r="G49" s="270"/>
    </row>
    <row r="50" spans="1:7" ht="7.5" customHeight="1" thickBot="1" x14ac:dyDescent="0.35">
      <c r="A50" s="324"/>
      <c r="B50" s="319"/>
      <c r="C50" s="319"/>
      <c r="D50" s="319"/>
      <c r="E50" s="319"/>
      <c r="F50" s="319"/>
      <c r="G50" s="311"/>
    </row>
    <row r="52" spans="1:7" x14ac:dyDescent="0.3">
      <c r="B52" t="s">
        <v>187</v>
      </c>
    </row>
  </sheetData>
  <mergeCells count="18">
    <mergeCell ref="C10:F10"/>
    <mergeCell ref="I5:M9"/>
    <mergeCell ref="B2:F2"/>
    <mergeCell ref="C7:F7"/>
    <mergeCell ref="E8:F8"/>
    <mergeCell ref="C5:F5"/>
    <mergeCell ref="C6:F6"/>
    <mergeCell ref="C9:F9"/>
    <mergeCell ref="B33:F33"/>
    <mergeCell ref="C22:F22"/>
    <mergeCell ref="C21:F21"/>
    <mergeCell ref="C20:D20"/>
    <mergeCell ref="B14:F14"/>
    <mergeCell ref="C19:F19"/>
    <mergeCell ref="C17:F17"/>
    <mergeCell ref="B26:F26"/>
    <mergeCell ref="C18:F18"/>
    <mergeCell ref="E20:F20"/>
  </mergeCells>
  <hyperlinks>
    <hyperlink ref="B45" r:id="rId1" display=" - Interest Rates and Fees"/>
    <hyperlink ref="B46" r:id="rId2" display=" - Federal Direct Loan Overview"/>
    <hyperlink ref="B47" r:id="rId3" display=" - Federal PLUS Loan Overview"/>
    <hyperlink ref="B42" r:id="rId4" display="* AAMC Budgeting Ideas and Tips"/>
    <hyperlink ref="B48" r:id="rId5"/>
    <hyperlink ref="D43" r:id="rId6"/>
    <hyperlink ref="D48" r:id="rId7"/>
    <hyperlink ref="D47" r:id="rId8"/>
    <hyperlink ref="C39" r:id="rId9" display="www.oakland.edu/ebill"/>
    <hyperlink ref="B37" r:id="rId10"/>
    <hyperlink ref="B41" r:id="rId11" display="* AAMC Budgeting Basics"/>
    <hyperlink ref="B36" r:id="rId12"/>
    <hyperlink ref="D40" r:id="rId13" display="USMLE Step 1 Fees"/>
    <hyperlink ref="C28:F28" r:id="rId14" display="MySail"/>
    <hyperlink ref="C28" r:id="rId15"/>
    <hyperlink ref="C29" r:id="rId16" display="MySail"/>
    <hyperlink ref="B38" r:id="rId17"/>
    <hyperlink ref="D36" r:id="rId18"/>
    <hyperlink ref="D37" r:id="rId19"/>
    <hyperlink ref="D44" r:id="rId20"/>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Expense Planner</vt:lpstr>
      <vt:lpstr>M1 Loan Planner</vt:lpstr>
      <vt:lpstr>M2 Loan Planner</vt:lpstr>
      <vt:lpstr>M3 Loan Planner</vt:lpstr>
      <vt:lpstr>M4 Loan Planner</vt:lpstr>
      <vt:lpstr>PLUS Instructions</vt:lpstr>
      <vt:lpstr>Loan Review Instructions</vt:lpstr>
      <vt:lpstr>What's Next</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BROWN, LINDSEY</cp:lastModifiedBy>
  <cp:lastPrinted>2016-02-16T20:13:00Z</cp:lastPrinted>
  <dcterms:created xsi:type="dcterms:W3CDTF">2015-12-21T17:58:00Z</dcterms:created>
  <dcterms:modified xsi:type="dcterms:W3CDTF">2018-03-01T13:56:14Z</dcterms:modified>
</cp:coreProperties>
</file>